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055" windowHeight="13110" activeTab="0"/>
  </bookViews>
  <sheets>
    <sheet name="КОМАНДЫ ПФО" sheetId="1" r:id="rId1"/>
  </sheets>
  <definedNames>
    <definedName name="_xlnm.Print_Area" localSheetId="0">'КОМАНДЫ ПФО'!$A$1:$HY$122</definedName>
  </definedNames>
  <calcPr fullCalcOnLoad="1"/>
</workbook>
</file>

<file path=xl/sharedStrings.xml><?xml version="1.0" encoding="utf-8"?>
<sst xmlns="http://schemas.openxmlformats.org/spreadsheetml/2006/main" count="66" uniqueCount="49">
  <si>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</si>
  <si>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</si>
  <si>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</si>
  <si>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</si>
  <si>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</si>
  <si>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</si>
  <si>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</si>
  <si>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</si>
  <si>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</si>
  <si>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</si>
  <si>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</si>
  <si>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</si>
  <si>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</si>
  <si>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</si>
  <si>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</si>
  <si>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</si>
  <si>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</si>
  <si>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</si>
  <si>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</si>
  <si>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Город (край, район, область)</t>
  </si>
  <si>
    <t xml:space="preserve">Сумма очков             </t>
  </si>
  <si>
    <t>Наименование команды (клуба)</t>
  </si>
  <si>
    <t>г. Москва</t>
  </si>
  <si>
    <t>Главный секретарь соревнований</t>
  </si>
  <si>
    <t>судья Всероссийской категории:                                                   А. Ю. Иванов (г. Москва; лицензия МФР А 105; FIM 9517/7888)</t>
  </si>
  <si>
    <t>г. Белгород</t>
  </si>
  <si>
    <t xml:space="preserve">судья Всероссийской категории:                                                               Э. А. Иванов (г. Кострома; лицензия МФР А 165; FIM 9518)                                                 </t>
  </si>
  <si>
    <t>Команда Сборной Белгородской области - "Белогорье"</t>
  </si>
  <si>
    <t xml:space="preserve">КОМАНДНЫЙ ЗАЧЕТ </t>
  </si>
  <si>
    <t>Сборная команда ДОСААФ России</t>
  </si>
  <si>
    <t>г. Челябинск</t>
  </si>
  <si>
    <t xml:space="preserve">МБУ СДЮСТШ-КМВЛ </t>
  </si>
  <si>
    <t>г. Ноябрьск, Ямало-Ненецкий АО</t>
  </si>
  <si>
    <t>Сборная Ямало-Ненецкого АО/ "Газпромнефть"</t>
  </si>
  <si>
    <t>Пермский край</t>
  </si>
  <si>
    <t>"ФМС - Нортон - Юниор"/ ДОСААФ</t>
  </si>
  <si>
    <t>г. Каменск-Уральский, Свердловская область</t>
  </si>
  <si>
    <t>"Центр по ТВС/Уралтранстром/ДОСААФ"</t>
  </si>
  <si>
    <t>г. Пенза</t>
  </si>
  <si>
    <t>СК "Сура"</t>
  </si>
  <si>
    <t>г. Ставрополь</t>
  </si>
  <si>
    <t>Сборная команда Ставропольского края - "Ставрополье"</t>
  </si>
  <si>
    <t>г. Санкт-Петербург</t>
  </si>
  <si>
    <t>Сборная г. Санкт-Петербурга/ ГДТЮ</t>
  </si>
  <si>
    <t xml:space="preserve">Первенство России по мотокроссу 2015 года.                                                                                  </t>
  </si>
  <si>
    <t>1-й этап: 21 - 23 августа 2015 года - п. Сахзавод, Пензенская область; 2-й этап:  28 - 30 августа 2015 года - г. Пенза.</t>
  </si>
  <si>
    <t>ИТОГОВЫЙ ПРОТОКОЛ  КОМАНДНОГО  ЗАЧЕТА</t>
  </si>
  <si>
    <t xml:space="preserve">1-й этап                                   Сумма очков             </t>
  </si>
  <si>
    <t xml:space="preserve">2-й этап                                                Сумма очков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</si>
</sst>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Cambria"/>
      <family val="1"/>
    </font>
    <font>
      <sz val="10"/>
      <name val="Cambria"/>
      <family val="1"/>
    </font>
    <font>
      <b/>
      <u val="single"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28"/>
      <name val="Cambria"/>
      <family val="1"/>
    </font>
    <font>
      <b/>
      <i/>
      <sz val="28"/>
      <name val="Cambria"/>
      <family val="1"/>
    </font>
    <font>
      <b/>
      <sz val="28"/>
      <name val="Cambria"/>
      <family val="1"/>
    </font>
    <font>
      <b/>
      <i/>
      <sz val="16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35"/>
      <name val="Times New Roman"/>
      <family val="1"/>
    </font>
    <font>
      <sz val="35"/>
      <color indexed="63"/>
      <name val="Cambria"/>
      <family val="1"/>
    </font>
    <font>
      <sz val="35"/>
      <name val="Arial"/>
      <family val="2"/>
    </font>
    <font>
      <sz val="35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3" fillId="33" borderId="0" xfId="0" applyFont="1" applyFill="1" applyAlignment="1" applyProtection="1">
      <alignment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4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hidden="1" locked="0"/>
    </xf>
    <xf numFmtId="0" fontId="4" fillId="33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33" borderId="0" xfId="0" applyFont="1" applyFill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0" fillId="33" borderId="0" xfId="0" applyFont="1" applyFill="1" applyAlignment="1">
      <alignment horizontal="left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20" fillId="33" borderId="0" xfId="0" applyFont="1" applyFill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15" fillId="33" borderId="15" xfId="0" applyFont="1" applyFill="1" applyBorder="1" applyAlignment="1" applyProtection="1">
      <alignment horizontal="center" vertical="center" wrapText="1"/>
      <protection locked="0"/>
    </xf>
    <xf numFmtId="0" fontId="15" fillId="33" borderId="16" xfId="0" applyFont="1" applyFill="1" applyBorder="1" applyAlignment="1" applyProtection="1">
      <alignment horizontal="center" vertical="center" wrapText="1"/>
      <protection locked="0"/>
    </xf>
    <xf numFmtId="0" fontId="15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7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5" fillId="33" borderId="12" xfId="0" applyFont="1" applyFill="1" applyBorder="1" applyAlignment="1" applyProtection="1">
      <alignment horizontal="center" vertical="center" wrapText="1"/>
      <protection locked="0"/>
    </xf>
    <xf numFmtId="0" fontId="16" fillId="33" borderId="13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238125</xdr:rowOff>
    </xdr:from>
    <xdr:to>
      <xdr:col>5</xdr:col>
      <xdr:colOff>0</xdr:colOff>
      <xdr:row>1</xdr:row>
      <xdr:rowOff>1000125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79125" y="238125"/>
          <a:ext cx="2409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83</xdr:row>
      <xdr:rowOff>0</xdr:rowOff>
    </xdr:from>
    <xdr:to>
      <xdr:col>6</xdr:col>
      <xdr:colOff>-2147483648</xdr:colOff>
      <xdr:row>87</xdr:row>
      <xdr:rowOff>314325</xdr:rowOff>
    </xdr:to>
    <xdr:pic>
      <xdr:nvPicPr>
        <xdr:cNvPr id="2" name="Рисунок 2" descr="http://assets0.saferacer.com/images/M/MYLAPS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12975" y="21288375"/>
          <a:ext cx="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0</xdr:row>
      <xdr:rowOff>219075</xdr:rowOff>
    </xdr:from>
    <xdr:to>
      <xdr:col>1</xdr:col>
      <xdr:colOff>1552575</xdr:colOff>
      <xdr:row>1</xdr:row>
      <xdr:rowOff>1809750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219075"/>
          <a:ext cx="22383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3810000</xdr:colOff>
      <xdr:row>0</xdr:row>
      <xdr:rowOff>76200</xdr:rowOff>
    </xdr:from>
    <xdr:to>
      <xdr:col>3</xdr:col>
      <xdr:colOff>0</xdr:colOff>
      <xdr:row>1</xdr:row>
      <xdr:rowOff>952500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rcRect l="36975" b="3698"/>
        <a:stretch>
          <a:fillRect/>
        </a:stretch>
      </xdr:blipFill>
      <xdr:spPr>
        <a:xfrm>
          <a:off x="4895850" y="76200"/>
          <a:ext cx="185832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rgb="FF7030A0"/>
    <pageSetUpPr fitToPage="1"/>
  </sheetPr>
  <dimension ref="A1:IV104"/>
  <sheetViews>
    <sheetView tabSelected="1" zoomScale="40" zoomScaleNormal="40" zoomScalePageLayoutView="75" workbookViewId="0" topLeftCell="A1">
      <selection activeCell="A5" sqref="A5:F5"/>
    </sheetView>
  </sheetViews>
  <sheetFormatPr defaultColWidth="9.140625" defaultRowHeight="12.75"/>
  <cols>
    <col min="1" max="1" width="16.28125" style="4" customWidth="1"/>
    <col min="2" max="2" width="157.7109375" style="4" customWidth="1"/>
    <col min="3" max="3" width="178.140625" style="4" customWidth="1"/>
    <col min="4" max="4" width="19.140625" style="4" customWidth="1"/>
    <col min="5" max="5" width="17.00390625" style="4" customWidth="1"/>
    <col min="6" max="6" width="25.8515625" style="4" customWidth="1"/>
    <col min="7" max="7" width="0.71875" style="1" hidden="1" customWidth="1"/>
    <col min="8" max="8" width="0" style="0" hidden="1" customWidth="1"/>
    <col min="9" max="9" width="7.57421875" style="1" hidden="1" customWidth="1"/>
    <col min="10" max="121" width="7.140625" style="1" hidden="1" customWidth="1"/>
    <col min="122" max="124" width="0" style="0" hidden="1" customWidth="1"/>
    <col min="125" max="138" width="8.57421875" style="1" hidden="1" customWidth="1"/>
    <col min="139" max="140" width="7.140625" style="1" hidden="1" customWidth="1"/>
    <col min="141" max="141" width="8.57421875" style="1" hidden="1" customWidth="1"/>
    <col min="142" max="142" width="8.7109375" style="2" hidden="1" customWidth="1"/>
    <col min="143" max="143" width="6.140625" style="2" hidden="1" customWidth="1"/>
    <col min="144" max="144" width="8.00390625" style="2" hidden="1" customWidth="1"/>
    <col min="145" max="145" width="3.7109375" style="2" hidden="1" customWidth="1"/>
    <col min="146" max="146" width="9.140625" style="2" hidden="1" customWidth="1"/>
    <col min="147" max="147" width="10.00390625" style="1" hidden="1" customWidth="1"/>
    <col min="148" max="148" width="8.140625" style="1" hidden="1" customWidth="1"/>
    <col min="149" max="149" width="7.57421875" style="1" hidden="1" customWidth="1"/>
    <col min="150" max="150" width="9.57421875" style="1" hidden="1" customWidth="1"/>
    <col min="151" max="151" width="5.57421875" style="1" hidden="1" customWidth="1"/>
    <col min="152" max="153" width="5.421875" style="1" hidden="1" customWidth="1"/>
    <col min="154" max="199" width="3.7109375" style="1" hidden="1" customWidth="1"/>
    <col min="200" max="200" width="7.421875" style="1" hidden="1" customWidth="1"/>
    <col min="201" max="221" width="3.7109375" style="1" hidden="1" customWidth="1"/>
    <col min="222" max="222" width="5.421875" style="1" hidden="1" customWidth="1"/>
    <col min="223" max="223" width="5.7109375" style="1" hidden="1" customWidth="1"/>
    <col min="224" max="244" width="3.7109375" style="1" hidden="1" customWidth="1"/>
    <col min="245" max="245" width="5.00390625" style="1" hidden="1" customWidth="1"/>
    <col min="246" max="246" width="5.140625" style="1" hidden="1" customWidth="1"/>
    <col min="247" max="247" width="5.00390625" style="1" hidden="1" customWidth="1"/>
    <col min="248" max="248" width="7.00390625" style="1" hidden="1" customWidth="1"/>
    <col min="249" max="249" width="7.140625" style="1" hidden="1" customWidth="1"/>
    <col min="250" max="251" width="9.140625" style="1" hidden="1" customWidth="1"/>
    <col min="252" max="254" width="0" style="1" hidden="1" customWidth="1"/>
    <col min="255" max="255" width="9.140625" style="1" hidden="1" customWidth="1"/>
    <col min="256" max="16384" width="9.140625" style="1" customWidth="1"/>
  </cols>
  <sheetData>
    <row r="1" spans="1:256" ht="40.5" customHeight="1">
      <c r="A1" s="5"/>
      <c r="B1" s="6"/>
      <c r="C1" s="6"/>
      <c r="D1" s="6"/>
      <c r="E1" s="6"/>
      <c r="F1" s="6"/>
      <c r="G1" s="62"/>
      <c r="H1" s="7"/>
      <c r="I1" s="3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7"/>
      <c r="DS1" s="7"/>
      <c r="DT1" s="7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9"/>
      <c r="EM1" s="9"/>
      <c r="EN1" s="9"/>
      <c r="EO1" s="9"/>
      <c r="EP1" s="9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86" customHeight="1">
      <c r="A2" s="64" t="s">
        <v>44</v>
      </c>
      <c r="B2" s="64"/>
      <c r="C2" s="64"/>
      <c r="D2" s="64"/>
      <c r="E2" s="64"/>
      <c r="F2" s="64"/>
      <c r="G2" s="63"/>
      <c r="H2" s="7"/>
      <c r="I2" s="1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7"/>
      <c r="DS2" s="7"/>
      <c r="DT2" s="7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9"/>
      <c r="EM2" s="9"/>
      <c r="EN2" s="9"/>
      <c r="EO2" s="9"/>
      <c r="EP2" s="9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38.25" customHeight="1">
      <c r="A3" s="65" t="s">
        <v>46</v>
      </c>
      <c r="B3" s="65"/>
      <c r="C3" s="65"/>
      <c r="D3" s="65"/>
      <c r="E3" s="65"/>
      <c r="F3" s="65"/>
      <c r="G3" s="63"/>
      <c r="H3" s="7"/>
      <c r="I3" s="1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7"/>
      <c r="DS3" s="7"/>
      <c r="DT3" s="7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9"/>
      <c r="EM3" s="9"/>
      <c r="EN3" s="9"/>
      <c r="EO3" s="9"/>
      <c r="EP3" s="9"/>
      <c r="EQ3" s="8"/>
      <c r="ER3" s="8"/>
      <c r="ES3" s="8"/>
      <c r="ET3" s="8"/>
      <c r="EU3" s="8"/>
      <c r="EV3" s="8"/>
      <c r="EW3" s="8"/>
      <c r="EX3" s="12"/>
      <c r="EY3" s="12"/>
      <c r="EZ3" s="12"/>
      <c r="FA3" s="13"/>
      <c r="FB3" s="13"/>
      <c r="FC3" s="13"/>
      <c r="FD3" s="13"/>
      <c r="FE3" s="14"/>
      <c r="FF3" s="14"/>
      <c r="FG3" s="14"/>
      <c r="FH3" s="14"/>
      <c r="FI3" s="14"/>
      <c r="FJ3" s="14" t="s">
        <v>11</v>
      </c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8"/>
      <c r="IQ3" s="8"/>
      <c r="IR3" s="8"/>
      <c r="IS3" s="8"/>
      <c r="IT3" s="8"/>
      <c r="IU3" s="8"/>
      <c r="IV3" s="8"/>
    </row>
    <row r="4" spans="1:256" ht="77.25" customHeight="1">
      <c r="A4" s="66" t="s">
        <v>45</v>
      </c>
      <c r="B4" s="66"/>
      <c r="C4" s="66"/>
      <c r="D4" s="66"/>
      <c r="E4" s="66"/>
      <c r="F4" s="66"/>
      <c r="G4" s="63"/>
      <c r="H4" s="7"/>
      <c r="I4" s="11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7"/>
      <c r="DS4" s="7"/>
      <c r="DT4" s="7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9"/>
      <c r="EM4" s="9"/>
      <c r="EN4" s="9"/>
      <c r="EO4" s="9"/>
      <c r="EP4" s="9"/>
      <c r="EQ4" s="8"/>
      <c r="ER4" s="8"/>
      <c r="ES4" s="8"/>
      <c r="ET4" s="8"/>
      <c r="EU4" s="8"/>
      <c r="EV4" s="8"/>
      <c r="EW4" s="8"/>
      <c r="EX4" s="14"/>
      <c r="EY4" s="14" t="s">
        <v>2</v>
      </c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 t="s">
        <v>3</v>
      </c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 t="s">
        <v>4</v>
      </c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 t="s">
        <v>5</v>
      </c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9"/>
      <c r="IM4" s="14"/>
      <c r="IN4" s="14"/>
      <c r="IO4" s="14"/>
      <c r="IP4" s="8"/>
      <c r="IQ4" s="8"/>
      <c r="IR4" s="8"/>
      <c r="IS4" s="8"/>
      <c r="IT4" s="8"/>
      <c r="IU4" s="8"/>
      <c r="IV4" s="8"/>
    </row>
    <row r="5" spans="1:256" ht="42" customHeight="1">
      <c r="A5" s="67" t="s">
        <v>28</v>
      </c>
      <c r="B5" s="67"/>
      <c r="C5" s="67"/>
      <c r="D5" s="67"/>
      <c r="E5" s="67"/>
      <c r="F5" s="67"/>
      <c r="G5" s="17"/>
      <c r="H5" s="7"/>
      <c r="I5" s="1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7"/>
      <c r="DS5" s="7"/>
      <c r="DT5" s="7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9"/>
      <c r="EM5" s="9"/>
      <c r="EN5" s="9"/>
      <c r="EO5" s="9"/>
      <c r="EP5" s="9"/>
      <c r="EQ5" s="8"/>
      <c r="ER5" s="8"/>
      <c r="ES5" s="8"/>
      <c r="ET5" s="8"/>
      <c r="EU5" s="8"/>
      <c r="EV5" s="8"/>
      <c r="EW5" s="8"/>
      <c r="EX5" s="14">
        <v>1</v>
      </c>
      <c r="EY5" s="14">
        <v>2</v>
      </c>
      <c r="EZ5" s="14">
        <v>3</v>
      </c>
      <c r="FA5" s="14">
        <v>4</v>
      </c>
      <c r="FB5" s="14">
        <v>5</v>
      </c>
      <c r="FC5" s="14">
        <v>6</v>
      </c>
      <c r="FD5" s="14">
        <v>7</v>
      </c>
      <c r="FE5" s="14">
        <v>8</v>
      </c>
      <c r="FF5" s="14">
        <v>9</v>
      </c>
      <c r="FG5" s="14">
        <v>10</v>
      </c>
      <c r="FH5" s="14">
        <v>11</v>
      </c>
      <c r="FI5" s="14">
        <v>12</v>
      </c>
      <c r="FJ5" s="14">
        <v>13</v>
      </c>
      <c r="FK5" s="14">
        <v>14</v>
      </c>
      <c r="FL5" s="14">
        <v>15</v>
      </c>
      <c r="FM5" s="14">
        <v>16</v>
      </c>
      <c r="FN5" s="14">
        <v>17</v>
      </c>
      <c r="FO5" s="14">
        <v>18</v>
      </c>
      <c r="FP5" s="14">
        <v>19</v>
      </c>
      <c r="FQ5" s="14">
        <v>20</v>
      </c>
      <c r="FR5" s="14">
        <v>21</v>
      </c>
      <c r="FS5" s="14" t="s">
        <v>0</v>
      </c>
      <c r="FT5" s="14" t="s">
        <v>14</v>
      </c>
      <c r="FU5" s="14">
        <v>1</v>
      </c>
      <c r="FV5" s="14">
        <v>2</v>
      </c>
      <c r="FW5" s="14">
        <v>3</v>
      </c>
      <c r="FX5" s="14">
        <v>4</v>
      </c>
      <c r="FY5" s="14">
        <v>5</v>
      </c>
      <c r="FZ5" s="14">
        <v>6</v>
      </c>
      <c r="GA5" s="14">
        <v>7</v>
      </c>
      <c r="GB5" s="14">
        <v>8</v>
      </c>
      <c r="GC5" s="14">
        <v>9</v>
      </c>
      <c r="GD5" s="14">
        <v>10</v>
      </c>
      <c r="GE5" s="14">
        <v>11</v>
      </c>
      <c r="GF5" s="14">
        <v>12</v>
      </c>
      <c r="GG5" s="14">
        <v>13</v>
      </c>
      <c r="GH5" s="14">
        <v>14</v>
      </c>
      <c r="GI5" s="14">
        <v>15</v>
      </c>
      <c r="GJ5" s="14">
        <v>16</v>
      </c>
      <c r="GK5" s="14">
        <v>17</v>
      </c>
      <c r="GL5" s="14">
        <v>18</v>
      </c>
      <c r="GM5" s="14">
        <v>19</v>
      </c>
      <c r="GN5" s="14">
        <v>20</v>
      </c>
      <c r="GO5" s="14">
        <v>21</v>
      </c>
      <c r="GP5" s="14" t="s">
        <v>1</v>
      </c>
      <c r="GQ5" s="14" t="s">
        <v>13</v>
      </c>
      <c r="GR5" s="14">
        <v>1</v>
      </c>
      <c r="GS5" s="14">
        <v>2</v>
      </c>
      <c r="GT5" s="14">
        <v>3</v>
      </c>
      <c r="GU5" s="14">
        <v>4</v>
      </c>
      <c r="GV5" s="14">
        <v>5</v>
      </c>
      <c r="GW5" s="14">
        <v>6</v>
      </c>
      <c r="GX5" s="14">
        <v>7</v>
      </c>
      <c r="GY5" s="14">
        <v>8</v>
      </c>
      <c r="GZ5" s="14">
        <v>9</v>
      </c>
      <c r="HA5" s="14">
        <v>10</v>
      </c>
      <c r="HB5" s="14">
        <v>11</v>
      </c>
      <c r="HC5" s="14">
        <v>12</v>
      </c>
      <c r="HD5" s="14">
        <v>13</v>
      </c>
      <c r="HE5" s="14">
        <v>14</v>
      </c>
      <c r="HF5" s="14">
        <v>15</v>
      </c>
      <c r="HG5" s="14">
        <v>16</v>
      </c>
      <c r="HH5" s="14">
        <v>17</v>
      </c>
      <c r="HI5" s="14">
        <v>18</v>
      </c>
      <c r="HJ5" s="14">
        <v>19</v>
      </c>
      <c r="HK5" s="14">
        <v>20</v>
      </c>
      <c r="HL5" s="14">
        <v>21</v>
      </c>
      <c r="HM5" s="14" t="s">
        <v>0</v>
      </c>
      <c r="HN5" s="14" t="s">
        <v>12</v>
      </c>
      <c r="HO5" s="14">
        <v>1</v>
      </c>
      <c r="HP5" s="14">
        <v>2</v>
      </c>
      <c r="HQ5" s="14">
        <v>3</v>
      </c>
      <c r="HR5" s="14">
        <v>4</v>
      </c>
      <c r="HS5" s="14">
        <v>5</v>
      </c>
      <c r="HT5" s="14">
        <v>6</v>
      </c>
      <c r="HU5" s="14">
        <v>7</v>
      </c>
      <c r="HV5" s="14">
        <v>8</v>
      </c>
      <c r="HW5" s="14">
        <v>9</v>
      </c>
      <c r="HX5" s="14">
        <v>10</v>
      </c>
      <c r="HY5" s="14">
        <v>11</v>
      </c>
      <c r="HZ5" s="14">
        <v>12</v>
      </c>
      <c r="IA5" s="14">
        <v>13</v>
      </c>
      <c r="IB5" s="14">
        <v>14</v>
      </c>
      <c r="IC5" s="14">
        <v>15</v>
      </c>
      <c r="ID5" s="14">
        <v>16</v>
      </c>
      <c r="IE5" s="14">
        <v>17</v>
      </c>
      <c r="IF5" s="14">
        <v>18</v>
      </c>
      <c r="IG5" s="14">
        <v>19</v>
      </c>
      <c r="IH5" s="14">
        <v>20</v>
      </c>
      <c r="II5" s="14">
        <v>21</v>
      </c>
      <c r="IJ5" s="14" t="s">
        <v>0</v>
      </c>
      <c r="IK5" s="14" t="s">
        <v>12</v>
      </c>
      <c r="IL5" s="19">
        <f>COUNT(EX5:IK5)</f>
        <v>84</v>
      </c>
      <c r="IM5" s="14" t="s">
        <v>7</v>
      </c>
      <c r="IN5" s="14" t="s">
        <v>8</v>
      </c>
      <c r="IO5" s="20" t="s">
        <v>6</v>
      </c>
      <c r="IP5" s="8"/>
      <c r="IQ5" s="8"/>
      <c r="IR5" s="8"/>
      <c r="IS5" s="8"/>
      <c r="IT5" s="8"/>
      <c r="IU5" s="8"/>
      <c r="IV5" s="8"/>
    </row>
    <row r="6" spans="1:256" ht="39" customHeight="1" thickBot="1">
      <c r="A6" s="15"/>
      <c r="B6" s="15"/>
      <c r="C6" s="15"/>
      <c r="D6" s="43"/>
      <c r="E6" s="43"/>
      <c r="F6" s="16"/>
      <c r="G6" s="17"/>
      <c r="H6" s="7"/>
      <c r="I6" s="1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7"/>
      <c r="DS6" s="7"/>
      <c r="DT6" s="7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9"/>
      <c r="EM6" s="9"/>
      <c r="EN6" s="9"/>
      <c r="EO6" s="9"/>
      <c r="EP6" s="9"/>
      <c r="EQ6" s="8"/>
      <c r="ER6" s="8"/>
      <c r="ES6" s="8"/>
      <c r="ET6" s="8"/>
      <c r="EU6" s="8"/>
      <c r="EV6" s="8"/>
      <c r="EW6" s="8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9"/>
      <c r="IM6" s="14"/>
      <c r="IN6" s="14"/>
      <c r="IO6" s="20"/>
      <c r="IP6" s="8"/>
      <c r="IQ6" s="8"/>
      <c r="IR6" s="8"/>
      <c r="IS6" s="8"/>
      <c r="IT6" s="8"/>
      <c r="IU6" s="8"/>
      <c r="IV6" s="8"/>
    </row>
    <row r="7" spans="1:256" ht="17.25" customHeight="1">
      <c r="A7" s="71" t="s">
        <v>17</v>
      </c>
      <c r="B7" s="71" t="s">
        <v>19</v>
      </c>
      <c r="C7" s="71" t="s">
        <v>21</v>
      </c>
      <c r="D7" s="47" t="s">
        <v>47</v>
      </c>
      <c r="E7" s="47" t="s">
        <v>48</v>
      </c>
      <c r="F7" s="47" t="s">
        <v>20</v>
      </c>
      <c r="G7" s="68" t="s">
        <v>9</v>
      </c>
      <c r="H7" s="7"/>
      <c r="I7" s="21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7"/>
      <c r="DS7" s="7"/>
      <c r="DT7" s="7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9"/>
      <c r="EM7" s="9"/>
      <c r="EN7" s="9"/>
      <c r="EO7" s="9"/>
      <c r="EP7" s="9"/>
      <c r="EQ7" s="8"/>
      <c r="ER7" s="8"/>
      <c r="ES7" s="8"/>
      <c r="ET7" s="9"/>
      <c r="EU7" s="8"/>
      <c r="EV7" s="8"/>
      <c r="EW7" s="8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9"/>
      <c r="IM7" s="14"/>
      <c r="IN7" s="14"/>
      <c r="IO7" s="14"/>
      <c r="IP7" s="8"/>
      <c r="IQ7" s="8"/>
      <c r="IR7" s="8"/>
      <c r="IS7" s="8"/>
      <c r="IT7" s="8"/>
      <c r="IU7" s="8"/>
      <c r="IV7" s="8"/>
    </row>
    <row r="8" spans="1:256" ht="9.75" customHeight="1">
      <c r="A8" s="72"/>
      <c r="B8" s="72"/>
      <c r="C8" s="73"/>
      <c r="D8" s="48"/>
      <c r="E8" s="48"/>
      <c r="F8" s="48"/>
      <c r="G8" s="69"/>
      <c r="H8" s="7"/>
      <c r="I8" s="21"/>
      <c r="J8" s="8"/>
      <c r="K8" s="8" t="s">
        <v>2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 t="s">
        <v>3</v>
      </c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 t="s">
        <v>4</v>
      </c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 t="s">
        <v>5</v>
      </c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7"/>
      <c r="DS8" s="7"/>
      <c r="DT8" s="7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9"/>
      <c r="EM8" s="9">
        <v>1</v>
      </c>
      <c r="EN8" s="9">
        <v>2</v>
      </c>
      <c r="EO8" s="9"/>
      <c r="EP8" s="9"/>
      <c r="EQ8" s="8"/>
      <c r="ER8" s="8"/>
      <c r="ES8" s="8"/>
      <c r="ET8" s="8"/>
      <c r="EU8" s="8"/>
      <c r="EV8" s="8"/>
      <c r="EW8" s="8"/>
      <c r="EX8" s="12"/>
      <c r="EY8" s="12"/>
      <c r="EZ8" s="12"/>
      <c r="FA8" s="13"/>
      <c r="FB8" s="13"/>
      <c r="FC8" s="13"/>
      <c r="FD8" s="13"/>
      <c r="FE8" s="14"/>
      <c r="FF8" s="14"/>
      <c r="FG8" s="14"/>
      <c r="FH8" s="14"/>
      <c r="FI8" s="14"/>
      <c r="FJ8" s="14" t="s">
        <v>11</v>
      </c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8"/>
      <c r="IQ8" s="8"/>
      <c r="IR8" s="8"/>
      <c r="IS8" s="8"/>
      <c r="IT8" s="8"/>
      <c r="IU8" s="8"/>
      <c r="IV8" s="8"/>
    </row>
    <row r="9" spans="1:256" ht="35.25" customHeight="1" thickBot="1">
      <c r="A9" s="72"/>
      <c r="B9" s="72"/>
      <c r="C9" s="73"/>
      <c r="D9" s="49"/>
      <c r="E9" s="49"/>
      <c r="F9" s="49"/>
      <c r="G9" s="70"/>
      <c r="H9" s="7"/>
      <c r="I9" s="22"/>
      <c r="J9" s="8">
        <v>1</v>
      </c>
      <c r="K9" s="8">
        <v>2</v>
      </c>
      <c r="L9" s="8">
        <v>3</v>
      </c>
      <c r="M9" s="8">
        <v>4</v>
      </c>
      <c r="N9" s="8">
        <v>5</v>
      </c>
      <c r="O9" s="8">
        <v>6</v>
      </c>
      <c r="P9" s="8">
        <v>7</v>
      </c>
      <c r="Q9" s="8">
        <v>8</v>
      </c>
      <c r="R9" s="8">
        <v>9</v>
      </c>
      <c r="S9" s="8">
        <v>10</v>
      </c>
      <c r="T9" s="8">
        <v>11</v>
      </c>
      <c r="U9" s="8">
        <v>12</v>
      </c>
      <c r="V9" s="8">
        <v>13</v>
      </c>
      <c r="W9" s="8">
        <v>14</v>
      </c>
      <c r="X9" s="8">
        <v>15</v>
      </c>
      <c r="Y9" s="8">
        <v>16</v>
      </c>
      <c r="Z9" s="8">
        <v>17</v>
      </c>
      <c r="AA9" s="8">
        <v>18</v>
      </c>
      <c r="AB9" s="8">
        <v>19</v>
      </c>
      <c r="AC9" s="8">
        <v>20</v>
      </c>
      <c r="AD9" s="8">
        <v>21</v>
      </c>
      <c r="AE9" s="8" t="s">
        <v>0</v>
      </c>
      <c r="AF9" s="8"/>
      <c r="AG9" s="8">
        <v>1</v>
      </c>
      <c r="AH9" s="8">
        <v>2</v>
      </c>
      <c r="AI9" s="8">
        <v>3</v>
      </c>
      <c r="AJ9" s="8">
        <v>4</v>
      </c>
      <c r="AK9" s="8">
        <v>5</v>
      </c>
      <c r="AL9" s="8">
        <v>6</v>
      </c>
      <c r="AM9" s="8">
        <v>7</v>
      </c>
      <c r="AN9" s="8">
        <v>8</v>
      </c>
      <c r="AO9" s="8">
        <v>9</v>
      </c>
      <c r="AP9" s="8">
        <v>10</v>
      </c>
      <c r="AQ9" s="8">
        <v>11</v>
      </c>
      <c r="AR9" s="8">
        <v>12</v>
      </c>
      <c r="AS9" s="8">
        <v>13</v>
      </c>
      <c r="AT9" s="8">
        <v>14</v>
      </c>
      <c r="AU9" s="8">
        <v>15</v>
      </c>
      <c r="AV9" s="8">
        <v>16</v>
      </c>
      <c r="AW9" s="8">
        <v>17</v>
      </c>
      <c r="AX9" s="8">
        <v>18</v>
      </c>
      <c r="AY9" s="8">
        <v>19</v>
      </c>
      <c r="AZ9" s="8">
        <v>20</v>
      </c>
      <c r="BA9" s="8"/>
      <c r="BB9" s="8" t="s">
        <v>1</v>
      </c>
      <c r="BC9" s="8"/>
      <c r="BD9" s="8">
        <v>1</v>
      </c>
      <c r="BE9" s="8">
        <v>2</v>
      </c>
      <c r="BF9" s="8">
        <v>3</v>
      </c>
      <c r="BG9" s="8">
        <v>4</v>
      </c>
      <c r="BH9" s="8">
        <v>5</v>
      </c>
      <c r="BI9" s="8">
        <v>6</v>
      </c>
      <c r="BJ9" s="8">
        <v>7</v>
      </c>
      <c r="BK9" s="8">
        <v>8</v>
      </c>
      <c r="BL9" s="8">
        <v>9</v>
      </c>
      <c r="BM9" s="8">
        <v>10</v>
      </c>
      <c r="BN9" s="8">
        <v>11</v>
      </c>
      <c r="BO9" s="8">
        <v>12</v>
      </c>
      <c r="BP9" s="8">
        <v>13</v>
      </c>
      <c r="BQ9" s="8">
        <v>14</v>
      </c>
      <c r="BR9" s="8">
        <v>15</v>
      </c>
      <c r="BS9" s="8">
        <v>16</v>
      </c>
      <c r="BT9" s="8">
        <v>17</v>
      </c>
      <c r="BU9" s="8">
        <v>18</v>
      </c>
      <c r="BV9" s="8">
        <v>19</v>
      </c>
      <c r="BW9" s="8">
        <v>20</v>
      </c>
      <c r="BX9" s="8">
        <v>21</v>
      </c>
      <c r="BY9" s="8">
        <v>22</v>
      </c>
      <c r="BZ9" s="8">
        <v>23</v>
      </c>
      <c r="CA9" s="8">
        <v>24</v>
      </c>
      <c r="CB9" s="8">
        <v>25</v>
      </c>
      <c r="CC9" s="8">
        <v>26</v>
      </c>
      <c r="CD9" s="8">
        <v>27</v>
      </c>
      <c r="CE9" s="8">
        <v>28</v>
      </c>
      <c r="CF9" s="8">
        <v>29</v>
      </c>
      <c r="CG9" s="8">
        <v>30</v>
      </c>
      <c r="CH9" s="8">
        <v>31</v>
      </c>
      <c r="CI9" s="8">
        <v>32</v>
      </c>
      <c r="CJ9" s="8">
        <v>33</v>
      </c>
      <c r="CK9" s="8">
        <v>34</v>
      </c>
      <c r="CL9" s="8">
        <v>35</v>
      </c>
      <c r="CM9" s="8">
        <v>36</v>
      </c>
      <c r="CN9" s="8">
        <v>37</v>
      </c>
      <c r="CO9" s="8">
        <v>38</v>
      </c>
      <c r="CP9" s="8">
        <v>39</v>
      </c>
      <c r="CQ9" s="8">
        <v>40</v>
      </c>
      <c r="CR9" s="8"/>
      <c r="CS9" s="8"/>
      <c r="CT9" s="8"/>
      <c r="CU9" s="8">
        <v>1</v>
      </c>
      <c r="CV9" s="8">
        <v>2</v>
      </c>
      <c r="CW9" s="8">
        <v>3</v>
      </c>
      <c r="CX9" s="8">
        <v>4</v>
      </c>
      <c r="CY9" s="8">
        <v>5</v>
      </c>
      <c r="CZ9" s="8">
        <v>6</v>
      </c>
      <c r="DA9" s="8">
        <v>7</v>
      </c>
      <c r="DB9" s="8">
        <v>8</v>
      </c>
      <c r="DC9" s="8">
        <v>9</v>
      </c>
      <c r="DD9" s="8">
        <v>10</v>
      </c>
      <c r="DE9" s="8">
        <v>11</v>
      </c>
      <c r="DF9" s="8">
        <v>12</v>
      </c>
      <c r="DG9" s="8">
        <v>13</v>
      </c>
      <c r="DH9" s="8">
        <v>14</v>
      </c>
      <c r="DI9" s="8">
        <v>15</v>
      </c>
      <c r="DJ9" s="8">
        <v>16</v>
      </c>
      <c r="DK9" s="8">
        <v>17</v>
      </c>
      <c r="DL9" s="8">
        <v>18</v>
      </c>
      <c r="DM9" s="8">
        <v>19</v>
      </c>
      <c r="DN9" s="8">
        <v>20</v>
      </c>
      <c r="DO9" s="8">
        <v>21</v>
      </c>
      <c r="DP9" s="8">
        <v>22</v>
      </c>
      <c r="DQ9" s="8">
        <v>23</v>
      </c>
      <c r="DR9" s="8">
        <v>24</v>
      </c>
      <c r="DS9" s="8">
        <v>25</v>
      </c>
      <c r="DT9" s="8">
        <v>26</v>
      </c>
      <c r="DU9" s="8">
        <v>27</v>
      </c>
      <c r="DV9" s="8">
        <v>28</v>
      </c>
      <c r="DW9" s="8">
        <v>29</v>
      </c>
      <c r="DX9" s="8">
        <v>30</v>
      </c>
      <c r="DY9" s="8">
        <v>31</v>
      </c>
      <c r="DZ9" s="8">
        <v>32</v>
      </c>
      <c r="EA9" s="8">
        <v>33</v>
      </c>
      <c r="EB9" s="8">
        <v>34</v>
      </c>
      <c r="EC9" s="8">
        <v>35</v>
      </c>
      <c r="ED9" s="8">
        <v>36</v>
      </c>
      <c r="EE9" s="8">
        <v>37</v>
      </c>
      <c r="EF9" s="8">
        <v>38</v>
      </c>
      <c r="EG9" s="8">
        <v>39</v>
      </c>
      <c r="EH9" s="8">
        <v>40</v>
      </c>
      <c r="EI9" s="8"/>
      <c r="EJ9" s="8"/>
      <c r="EK9" s="8"/>
      <c r="EL9" s="9"/>
      <c r="EM9" s="9"/>
      <c r="EN9" s="9"/>
      <c r="EO9" s="9"/>
      <c r="EP9" s="9" t="s">
        <v>10</v>
      </c>
      <c r="EQ9" s="8" t="s">
        <v>7</v>
      </c>
      <c r="ER9" s="8" t="s">
        <v>8</v>
      </c>
      <c r="ES9" s="23" t="s">
        <v>6</v>
      </c>
      <c r="ET9" s="8"/>
      <c r="EU9" s="8" t="s">
        <v>15</v>
      </c>
      <c r="EV9" s="8" t="s">
        <v>16</v>
      </c>
      <c r="EW9" s="8"/>
      <c r="EX9" s="14"/>
      <c r="EY9" s="14" t="s">
        <v>2</v>
      </c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 t="s">
        <v>3</v>
      </c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 t="s">
        <v>4</v>
      </c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 t="s">
        <v>5</v>
      </c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9"/>
      <c r="IM9" s="14"/>
      <c r="IN9" s="14"/>
      <c r="IO9" s="14"/>
      <c r="IP9" s="14"/>
      <c r="IQ9" s="8"/>
      <c r="IR9" s="8"/>
      <c r="IS9" s="8"/>
      <c r="IT9" s="8"/>
      <c r="IU9" s="8"/>
      <c r="IV9" s="8"/>
    </row>
    <row r="10" spans="1:256" s="3" customFormat="1" ht="15.75">
      <c r="A10" s="44">
        <v>1</v>
      </c>
      <c r="B10" s="53" t="s">
        <v>38</v>
      </c>
      <c r="C10" s="56" t="s">
        <v>39</v>
      </c>
      <c r="D10" s="50">
        <v>282</v>
      </c>
      <c r="E10" s="59">
        <v>292</v>
      </c>
      <c r="F10" s="59">
        <f>SUM(D10+E10)</f>
        <v>574</v>
      </c>
      <c r="G10" s="24" t="e">
        <f>#REF!+#REF!</f>
        <v>#REF!</v>
      </c>
      <c r="H10" s="25"/>
      <c r="I10" s="26"/>
      <c r="J10" s="25" t="e">
        <f>IF(#REF!=1,25,0)</f>
        <v>#REF!</v>
      </c>
      <c r="K10" s="25" t="e">
        <f>IF(#REF!=2,22,0)</f>
        <v>#REF!</v>
      </c>
      <c r="L10" s="25" t="e">
        <f>IF(#REF!=3,20,0)</f>
        <v>#REF!</v>
      </c>
      <c r="M10" s="25" t="e">
        <f>IF(#REF!=4,18,0)</f>
        <v>#REF!</v>
      </c>
      <c r="N10" s="25" t="e">
        <f>IF(#REF!=5,16,0)</f>
        <v>#REF!</v>
      </c>
      <c r="O10" s="25" t="e">
        <f>IF(#REF!=6,15,0)</f>
        <v>#REF!</v>
      </c>
      <c r="P10" s="25" t="e">
        <f>IF(#REF!=7,14,0)</f>
        <v>#REF!</v>
      </c>
      <c r="Q10" s="25" t="e">
        <f>IF(#REF!=8,13,0)</f>
        <v>#REF!</v>
      </c>
      <c r="R10" s="25" t="e">
        <f>IF(#REF!=9,12,0)</f>
        <v>#REF!</v>
      </c>
      <c r="S10" s="25" t="e">
        <f>IF(#REF!=10,11,0)</f>
        <v>#REF!</v>
      </c>
      <c r="T10" s="25" t="e">
        <f>IF(#REF!=11,10,0)</f>
        <v>#REF!</v>
      </c>
      <c r="U10" s="25" t="e">
        <f>IF(#REF!=12,9,0)</f>
        <v>#REF!</v>
      </c>
      <c r="V10" s="25" t="e">
        <f>IF(#REF!=13,8,0)</f>
        <v>#REF!</v>
      </c>
      <c r="W10" s="25" t="e">
        <f>IF(#REF!=14,7,0)</f>
        <v>#REF!</v>
      </c>
      <c r="X10" s="25" t="e">
        <f>IF(#REF!=15,6,0)</f>
        <v>#REF!</v>
      </c>
      <c r="Y10" s="25" t="e">
        <f>IF(#REF!=16,5,0)</f>
        <v>#REF!</v>
      </c>
      <c r="Z10" s="25" t="e">
        <f>IF(#REF!=17,4,0)</f>
        <v>#REF!</v>
      </c>
      <c r="AA10" s="25" t="e">
        <f>IF(#REF!=18,3,0)</f>
        <v>#REF!</v>
      </c>
      <c r="AB10" s="25" t="e">
        <f>IF(#REF!=19,2,0)</f>
        <v>#REF!</v>
      </c>
      <c r="AC10" s="25" t="e">
        <f>IF(#REF!=20,1,0)</f>
        <v>#REF!</v>
      </c>
      <c r="AD10" s="25" t="e">
        <f>IF(#REF!&gt;20,0,0)</f>
        <v>#REF!</v>
      </c>
      <c r="AE10" s="25" t="e">
        <f>IF(#REF!="сх",0,0)</f>
        <v>#REF!</v>
      </c>
      <c r="AF10" s="25" t="e">
        <f>SUM(J10:AD10)</f>
        <v>#REF!</v>
      </c>
      <c r="AG10" s="25" t="e">
        <f>IF(#REF!=1,25,0)</f>
        <v>#REF!</v>
      </c>
      <c r="AH10" s="25" t="e">
        <f>IF(#REF!=2,22,0)</f>
        <v>#REF!</v>
      </c>
      <c r="AI10" s="25" t="e">
        <f>IF(#REF!=3,20,0)</f>
        <v>#REF!</v>
      </c>
      <c r="AJ10" s="25" t="e">
        <f>IF(#REF!=4,18,0)</f>
        <v>#REF!</v>
      </c>
      <c r="AK10" s="25" t="e">
        <f>IF(#REF!=5,16,0)</f>
        <v>#REF!</v>
      </c>
      <c r="AL10" s="25" t="e">
        <f>IF(#REF!=6,15,0)</f>
        <v>#REF!</v>
      </c>
      <c r="AM10" s="25" t="e">
        <f>IF(#REF!=7,14,0)</f>
        <v>#REF!</v>
      </c>
      <c r="AN10" s="25" t="e">
        <f>IF(#REF!=8,13,0)</f>
        <v>#REF!</v>
      </c>
      <c r="AO10" s="25" t="e">
        <f>IF(#REF!=9,12,0)</f>
        <v>#REF!</v>
      </c>
      <c r="AP10" s="25" t="e">
        <f>IF(#REF!=10,11,0)</f>
        <v>#REF!</v>
      </c>
      <c r="AQ10" s="25" t="e">
        <f>IF(#REF!=11,10,0)</f>
        <v>#REF!</v>
      </c>
      <c r="AR10" s="25" t="e">
        <f>IF(#REF!=12,9,0)</f>
        <v>#REF!</v>
      </c>
      <c r="AS10" s="25" t="e">
        <f>IF(#REF!=13,8,0)</f>
        <v>#REF!</v>
      </c>
      <c r="AT10" s="25" t="e">
        <f>IF(#REF!=14,7,0)</f>
        <v>#REF!</v>
      </c>
      <c r="AU10" s="25" t="e">
        <f>IF(#REF!=15,6,0)</f>
        <v>#REF!</v>
      </c>
      <c r="AV10" s="25" t="e">
        <f>IF(#REF!=16,5,0)</f>
        <v>#REF!</v>
      </c>
      <c r="AW10" s="25" t="e">
        <f>IF(#REF!=17,4,0)</f>
        <v>#REF!</v>
      </c>
      <c r="AX10" s="25" t="e">
        <f>IF(#REF!=18,3,0)</f>
        <v>#REF!</v>
      </c>
      <c r="AY10" s="25" t="e">
        <f>IF(#REF!=19,2,0)</f>
        <v>#REF!</v>
      </c>
      <c r="AZ10" s="25" t="e">
        <f>IF(#REF!=20,1,0)</f>
        <v>#REF!</v>
      </c>
      <c r="BA10" s="25" t="e">
        <f>IF(#REF!&gt;20,0,0)</f>
        <v>#REF!</v>
      </c>
      <c r="BB10" s="25" t="e">
        <f>IF(#REF!="сх",0,0)</f>
        <v>#REF!</v>
      </c>
      <c r="BC10" s="25" t="e">
        <f>SUM(AG10:BA10)</f>
        <v>#REF!</v>
      </c>
      <c r="BD10" s="25" t="e">
        <f>IF(#REF!=1,45,0)</f>
        <v>#REF!</v>
      </c>
      <c r="BE10" s="25" t="e">
        <f>IF(#REF!=2,42,0)</f>
        <v>#REF!</v>
      </c>
      <c r="BF10" s="25" t="e">
        <f>IF(#REF!=3,40,0)</f>
        <v>#REF!</v>
      </c>
      <c r="BG10" s="25" t="e">
        <f>IF(#REF!=4,38,0)</f>
        <v>#REF!</v>
      </c>
      <c r="BH10" s="25" t="e">
        <f>IF(#REF!=5,36,0)</f>
        <v>#REF!</v>
      </c>
      <c r="BI10" s="25" t="e">
        <f>IF(#REF!=6,35,0)</f>
        <v>#REF!</v>
      </c>
      <c r="BJ10" s="25" t="e">
        <f>IF(#REF!=7,34,0)</f>
        <v>#REF!</v>
      </c>
      <c r="BK10" s="25" t="e">
        <f>IF(#REF!=8,33,0)</f>
        <v>#REF!</v>
      </c>
      <c r="BL10" s="25" t="e">
        <f>IF(#REF!=9,32,0)</f>
        <v>#REF!</v>
      </c>
      <c r="BM10" s="25" t="e">
        <f>IF(#REF!=10,31,0)</f>
        <v>#REF!</v>
      </c>
      <c r="BN10" s="25" t="e">
        <f>IF(#REF!=11,30,0)</f>
        <v>#REF!</v>
      </c>
      <c r="BO10" s="25" t="e">
        <f>IF(#REF!=12,29,0)</f>
        <v>#REF!</v>
      </c>
      <c r="BP10" s="25" t="e">
        <f>IF(#REF!=13,28,0)</f>
        <v>#REF!</v>
      </c>
      <c r="BQ10" s="25" t="e">
        <f>IF(#REF!=14,27,0)</f>
        <v>#REF!</v>
      </c>
      <c r="BR10" s="25" t="e">
        <f>IF(#REF!=15,26,0)</f>
        <v>#REF!</v>
      </c>
      <c r="BS10" s="25" t="e">
        <f>IF(#REF!=16,25,0)</f>
        <v>#REF!</v>
      </c>
      <c r="BT10" s="25" t="e">
        <f>IF(#REF!=17,24,0)</f>
        <v>#REF!</v>
      </c>
      <c r="BU10" s="25" t="e">
        <f>IF(#REF!=18,23,0)</f>
        <v>#REF!</v>
      </c>
      <c r="BV10" s="25" t="e">
        <f>IF(#REF!=19,22,0)</f>
        <v>#REF!</v>
      </c>
      <c r="BW10" s="25" t="e">
        <f>IF(#REF!=20,21,0)</f>
        <v>#REF!</v>
      </c>
      <c r="BX10" s="25" t="e">
        <f>IF(#REF!=21,20,0)</f>
        <v>#REF!</v>
      </c>
      <c r="BY10" s="25" t="e">
        <f>IF(#REF!=22,19,0)</f>
        <v>#REF!</v>
      </c>
      <c r="BZ10" s="25" t="e">
        <f>IF(#REF!=23,18,0)</f>
        <v>#REF!</v>
      </c>
      <c r="CA10" s="25" t="e">
        <f>IF(#REF!=24,17,0)</f>
        <v>#REF!</v>
      </c>
      <c r="CB10" s="25" t="e">
        <f>IF(#REF!=25,16,0)</f>
        <v>#REF!</v>
      </c>
      <c r="CC10" s="25" t="e">
        <f>IF(#REF!=26,15,0)</f>
        <v>#REF!</v>
      </c>
      <c r="CD10" s="25" t="e">
        <f>IF(#REF!=27,14,0)</f>
        <v>#REF!</v>
      </c>
      <c r="CE10" s="25" t="e">
        <f>IF(#REF!=28,13,0)</f>
        <v>#REF!</v>
      </c>
      <c r="CF10" s="25" t="e">
        <f>IF(#REF!=29,12,0)</f>
        <v>#REF!</v>
      </c>
      <c r="CG10" s="25" t="e">
        <f>IF(#REF!=30,11,0)</f>
        <v>#REF!</v>
      </c>
      <c r="CH10" s="25" t="e">
        <f>IF(#REF!=31,10,0)</f>
        <v>#REF!</v>
      </c>
      <c r="CI10" s="25" t="e">
        <f>IF(#REF!=32,9,0)</f>
        <v>#REF!</v>
      </c>
      <c r="CJ10" s="25" t="e">
        <f>IF(#REF!=33,8,0)</f>
        <v>#REF!</v>
      </c>
      <c r="CK10" s="25" t="e">
        <f>IF(#REF!=34,7,0)</f>
        <v>#REF!</v>
      </c>
      <c r="CL10" s="25" t="e">
        <f>IF(#REF!=35,6,0)</f>
        <v>#REF!</v>
      </c>
      <c r="CM10" s="25" t="e">
        <f>IF(#REF!=36,5,0)</f>
        <v>#REF!</v>
      </c>
      <c r="CN10" s="25" t="e">
        <f>IF(#REF!=37,4,0)</f>
        <v>#REF!</v>
      </c>
      <c r="CO10" s="25" t="e">
        <f>IF(#REF!=38,3,0)</f>
        <v>#REF!</v>
      </c>
      <c r="CP10" s="25" t="e">
        <f>IF(#REF!=39,2,0)</f>
        <v>#REF!</v>
      </c>
      <c r="CQ10" s="25" t="e">
        <f>IF(#REF!=40,1,0)</f>
        <v>#REF!</v>
      </c>
      <c r="CR10" s="25" t="e">
        <f>IF(#REF!&gt;20,0,0)</f>
        <v>#REF!</v>
      </c>
      <c r="CS10" s="25" t="e">
        <f>IF(#REF!="сх",0,0)</f>
        <v>#REF!</v>
      </c>
      <c r="CT10" s="25" t="e">
        <f>SUM(BD10:CS10)</f>
        <v>#REF!</v>
      </c>
      <c r="CU10" s="25" t="e">
        <f>IF(#REF!=1,45,0)</f>
        <v>#REF!</v>
      </c>
      <c r="CV10" s="25" t="e">
        <f>IF(#REF!=2,42,0)</f>
        <v>#REF!</v>
      </c>
      <c r="CW10" s="25" t="e">
        <f>IF(#REF!=3,40,0)</f>
        <v>#REF!</v>
      </c>
      <c r="CX10" s="25" t="e">
        <f>IF(#REF!=4,38,0)</f>
        <v>#REF!</v>
      </c>
      <c r="CY10" s="25" t="e">
        <f>IF(#REF!=5,36,0)</f>
        <v>#REF!</v>
      </c>
      <c r="CZ10" s="25" t="e">
        <f>IF(#REF!=6,35,0)</f>
        <v>#REF!</v>
      </c>
      <c r="DA10" s="25" t="e">
        <f>IF(#REF!=7,34,0)</f>
        <v>#REF!</v>
      </c>
      <c r="DB10" s="25" t="e">
        <f>IF(#REF!=8,33,0)</f>
        <v>#REF!</v>
      </c>
      <c r="DC10" s="25" t="e">
        <f>IF(#REF!=9,32,0)</f>
        <v>#REF!</v>
      </c>
      <c r="DD10" s="25" t="e">
        <f>IF(#REF!=10,31,0)</f>
        <v>#REF!</v>
      </c>
      <c r="DE10" s="25" t="e">
        <f>IF(#REF!=11,30,0)</f>
        <v>#REF!</v>
      </c>
      <c r="DF10" s="25" t="e">
        <f>IF(#REF!=12,29,0)</f>
        <v>#REF!</v>
      </c>
      <c r="DG10" s="25" t="e">
        <f>IF(#REF!=13,28,0)</f>
        <v>#REF!</v>
      </c>
      <c r="DH10" s="25" t="e">
        <f>IF(#REF!=14,27,0)</f>
        <v>#REF!</v>
      </c>
      <c r="DI10" s="25" t="e">
        <f>IF(#REF!=15,26,0)</f>
        <v>#REF!</v>
      </c>
      <c r="DJ10" s="25" t="e">
        <f>IF(#REF!=16,25,0)</f>
        <v>#REF!</v>
      </c>
      <c r="DK10" s="25" t="e">
        <f>IF(#REF!=17,24,0)</f>
        <v>#REF!</v>
      </c>
      <c r="DL10" s="25" t="e">
        <f>IF(#REF!=18,23,0)</f>
        <v>#REF!</v>
      </c>
      <c r="DM10" s="25" t="e">
        <f>IF(#REF!=19,22,0)</f>
        <v>#REF!</v>
      </c>
      <c r="DN10" s="25" t="e">
        <f>IF(#REF!=20,21,0)</f>
        <v>#REF!</v>
      </c>
      <c r="DO10" s="25" t="e">
        <f>IF(#REF!=21,20,0)</f>
        <v>#REF!</v>
      </c>
      <c r="DP10" s="25" t="e">
        <f>IF(#REF!=22,19,0)</f>
        <v>#REF!</v>
      </c>
      <c r="DQ10" s="25" t="e">
        <f>IF(#REF!=23,18,0)</f>
        <v>#REF!</v>
      </c>
      <c r="DR10" s="25" t="e">
        <f>IF(#REF!=24,17,0)</f>
        <v>#REF!</v>
      </c>
      <c r="DS10" s="25" t="e">
        <f>IF(#REF!=25,16,0)</f>
        <v>#REF!</v>
      </c>
      <c r="DT10" s="25" t="e">
        <f>IF(#REF!=26,15,0)</f>
        <v>#REF!</v>
      </c>
      <c r="DU10" s="25" t="e">
        <f>IF(#REF!=27,14,0)</f>
        <v>#REF!</v>
      </c>
      <c r="DV10" s="25" t="e">
        <f>IF(#REF!=28,13,0)</f>
        <v>#REF!</v>
      </c>
      <c r="DW10" s="25" t="e">
        <f>IF(#REF!=29,12,0)</f>
        <v>#REF!</v>
      </c>
      <c r="DX10" s="25" t="e">
        <f>IF(#REF!=30,11,0)</f>
        <v>#REF!</v>
      </c>
      <c r="DY10" s="25" t="e">
        <f>IF(#REF!=31,10,0)</f>
        <v>#REF!</v>
      </c>
      <c r="DZ10" s="25" t="e">
        <f>IF(#REF!=32,9,0)</f>
        <v>#REF!</v>
      </c>
      <c r="EA10" s="25" t="e">
        <f>IF(#REF!=33,8,0)</f>
        <v>#REF!</v>
      </c>
      <c r="EB10" s="25" t="e">
        <f>IF(#REF!=34,7,0)</f>
        <v>#REF!</v>
      </c>
      <c r="EC10" s="25" t="e">
        <f>IF(#REF!=35,6,0)</f>
        <v>#REF!</v>
      </c>
      <c r="ED10" s="25" t="e">
        <f>IF(#REF!=36,5,0)</f>
        <v>#REF!</v>
      </c>
      <c r="EE10" s="25" t="e">
        <f>IF(#REF!=37,4,0)</f>
        <v>#REF!</v>
      </c>
      <c r="EF10" s="25" t="e">
        <f>IF(#REF!=38,3,0)</f>
        <v>#REF!</v>
      </c>
      <c r="EG10" s="25" t="e">
        <f>IF(#REF!=39,2,0)</f>
        <v>#REF!</v>
      </c>
      <c r="EH10" s="25" t="e">
        <f>IF(#REF!=40,1,0)</f>
        <v>#REF!</v>
      </c>
      <c r="EI10" s="25" t="e">
        <f>IF(#REF!&gt;20,0,0)</f>
        <v>#REF!</v>
      </c>
      <c r="EJ10" s="25" t="e">
        <f>IF(#REF!="сх",0,0)</f>
        <v>#REF!</v>
      </c>
      <c r="EK10" s="25" t="e">
        <f>SUM(CU10:EJ10)</f>
        <v>#REF!</v>
      </c>
      <c r="EL10" s="25"/>
      <c r="EM10" s="25" t="e">
        <f>IF(#REF!="сх","ноль",IF(#REF!&gt;0,#REF!,"Ноль"))</f>
        <v>#REF!</v>
      </c>
      <c r="EN10" s="25" t="e">
        <f>IF(#REF!="сх","ноль",IF(#REF!&gt;0,#REF!,"Ноль"))</f>
        <v>#REF!</v>
      </c>
      <c r="EO10" s="25"/>
      <c r="EP10" s="25" t="e">
        <f>MIN(EM10,EN10)</f>
        <v>#REF!</v>
      </c>
      <c r="EQ10" s="25" t="e">
        <f>IF(F10=#REF!,IF(#REF!&lt;#REF!,#REF!,EU10),#REF!)</f>
        <v>#REF!</v>
      </c>
      <c r="ER10" s="25" t="e">
        <f>IF(F10=#REF!,IF(#REF!&lt;#REF!,0,1))</f>
        <v>#REF!</v>
      </c>
      <c r="ES10" s="25" t="e">
        <f>IF(AND(EP10&gt;=21,EP10&lt;&gt;0),EP10,IF(F10&lt;#REF!,"СТОП",EQ10+ER10))</f>
        <v>#REF!</v>
      </c>
      <c r="ET10" s="25"/>
      <c r="EU10" s="25">
        <v>15</v>
      </c>
      <c r="EV10" s="25">
        <v>16</v>
      </c>
      <c r="EW10" s="25"/>
      <c r="EX10" s="27" t="e">
        <f>IF(#REF!=1,25,0)</f>
        <v>#REF!</v>
      </c>
      <c r="EY10" s="27" t="e">
        <f>IF(#REF!=2,22,0)</f>
        <v>#REF!</v>
      </c>
      <c r="EZ10" s="27" t="e">
        <f>IF(#REF!=3,20,0)</f>
        <v>#REF!</v>
      </c>
      <c r="FA10" s="27" t="e">
        <f>IF(#REF!=4,18,0)</f>
        <v>#REF!</v>
      </c>
      <c r="FB10" s="27" t="e">
        <f>IF(#REF!=5,16,0)</f>
        <v>#REF!</v>
      </c>
      <c r="FC10" s="27" t="e">
        <f>IF(#REF!=6,15,0)</f>
        <v>#REF!</v>
      </c>
      <c r="FD10" s="27" t="e">
        <f>IF(#REF!=7,14,0)</f>
        <v>#REF!</v>
      </c>
      <c r="FE10" s="27" t="e">
        <f>IF(#REF!=8,13,0)</f>
        <v>#REF!</v>
      </c>
      <c r="FF10" s="27" t="e">
        <f>IF(#REF!=9,12,0)</f>
        <v>#REF!</v>
      </c>
      <c r="FG10" s="27" t="e">
        <f>IF(#REF!=10,11,0)</f>
        <v>#REF!</v>
      </c>
      <c r="FH10" s="27" t="e">
        <f>IF(#REF!=11,10,0)</f>
        <v>#REF!</v>
      </c>
      <c r="FI10" s="27" t="e">
        <f>IF(#REF!=12,9,0)</f>
        <v>#REF!</v>
      </c>
      <c r="FJ10" s="27" t="e">
        <f>IF(#REF!=13,8,0)</f>
        <v>#REF!</v>
      </c>
      <c r="FK10" s="27" t="e">
        <f>IF(#REF!=14,7,0)</f>
        <v>#REF!</v>
      </c>
      <c r="FL10" s="27" t="e">
        <f>IF(#REF!=15,6,0)</f>
        <v>#REF!</v>
      </c>
      <c r="FM10" s="27" t="e">
        <f>IF(#REF!=16,5,0)</f>
        <v>#REF!</v>
      </c>
      <c r="FN10" s="27" t="e">
        <f>IF(#REF!=17,4,0)</f>
        <v>#REF!</v>
      </c>
      <c r="FO10" s="27" t="e">
        <f>IF(#REF!=18,3,0)</f>
        <v>#REF!</v>
      </c>
      <c r="FP10" s="27" t="e">
        <f>IF(#REF!=19,2,0)</f>
        <v>#REF!</v>
      </c>
      <c r="FQ10" s="27" t="e">
        <f>IF(#REF!=20,1,0)</f>
        <v>#REF!</v>
      </c>
      <c r="FR10" s="27" t="e">
        <f>IF(#REF!&gt;20,0,0)</f>
        <v>#REF!</v>
      </c>
      <c r="FS10" s="27" t="e">
        <f>IF(#REF!="сх",0,0)</f>
        <v>#REF!</v>
      </c>
      <c r="FT10" s="27" t="e">
        <f>SUM(EX10:FS10)</f>
        <v>#REF!</v>
      </c>
      <c r="FU10" s="27" t="e">
        <f>IF(#REF!=1,25,0)</f>
        <v>#REF!</v>
      </c>
      <c r="FV10" s="27" t="e">
        <f>IF(#REF!=2,22,0)</f>
        <v>#REF!</v>
      </c>
      <c r="FW10" s="27" t="e">
        <f>IF(#REF!=3,20,0)</f>
        <v>#REF!</v>
      </c>
      <c r="FX10" s="27" t="e">
        <f>IF(#REF!=4,18,0)</f>
        <v>#REF!</v>
      </c>
      <c r="FY10" s="27" t="e">
        <f>IF(#REF!=5,16,0)</f>
        <v>#REF!</v>
      </c>
      <c r="FZ10" s="27" t="e">
        <f>IF(#REF!=6,15,0)</f>
        <v>#REF!</v>
      </c>
      <c r="GA10" s="27" t="e">
        <f>IF(#REF!=7,14,0)</f>
        <v>#REF!</v>
      </c>
      <c r="GB10" s="27" t="e">
        <f>IF(#REF!=8,13,0)</f>
        <v>#REF!</v>
      </c>
      <c r="GC10" s="27" t="e">
        <f>IF(#REF!=9,12,0)</f>
        <v>#REF!</v>
      </c>
      <c r="GD10" s="27" t="e">
        <f>IF(#REF!=10,11,0)</f>
        <v>#REF!</v>
      </c>
      <c r="GE10" s="27" t="e">
        <f>IF(#REF!=11,10,0)</f>
        <v>#REF!</v>
      </c>
      <c r="GF10" s="27" t="e">
        <f>IF(#REF!=12,9,0)</f>
        <v>#REF!</v>
      </c>
      <c r="GG10" s="27" t="e">
        <f>IF(#REF!=13,8,0)</f>
        <v>#REF!</v>
      </c>
      <c r="GH10" s="27" t="e">
        <f>IF(#REF!=14,7,0)</f>
        <v>#REF!</v>
      </c>
      <c r="GI10" s="27" t="e">
        <f>IF(#REF!=15,6,0)</f>
        <v>#REF!</v>
      </c>
      <c r="GJ10" s="27" t="e">
        <f>IF(#REF!=16,5,0)</f>
        <v>#REF!</v>
      </c>
      <c r="GK10" s="27" t="e">
        <f>IF(#REF!=17,4,0)</f>
        <v>#REF!</v>
      </c>
      <c r="GL10" s="27" t="e">
        <f>IF(#REF!=18,3,0)</f>
        <v>#REF!</v>
      </c>
      <c r="GM10" s="27" t="e">
        <f>IF(#REF!=19,2,0)</f>
        <v>#REF!</v>
      </c>
      <c r="GN10" s="27" t="e">
        <f>IF(#REF!=20,1,0)</f>
        <v>#REF!</v>
      </c>
      <c r="GO10" s="27" t="e">
        <f>IF(#REF!&gt;20,0,0)</f>
        <v>#REF!</v>
      </c>
      <c r="GP10" s="27" t="e">
        <f>IF(#REF!="сх",0,0)</f>
        <v>#REF!</v>
      </c>
      <c r="GQ10" s="27" t="e">
        <f>SUM(FU10:GP10)</f>
        <v>#REF!</v>
      </c>
      <c r="GR10" s="27" t="e">
        <f>IF(#REF!=1,100,0)</f>
        <v>#REF!</v>
      </c>
      <c r="GS10" s="27" t="e">
        <f>IF(#REF!=2,98,0)</f>
        <v>#REF!</v>
      </c>
      <c r="GT10" s="27" t="e">
        <f>IF(#REF!=3,95,0)</f>
        <v>#REF!</v>
      </c>
      <c r="GU10" s="27" t="e">
        <f>IF(#REF!=4,93,0)</f>
        <v>#REF!</v>
      </c>
      <c r="GV10" s="27" t="e">
        <f>IF(#REF!=5,90,0)</f>
        <v>#REF!</v>
      </c>
      <c r="GW10" s="27" t="e">
        <f>IF(#REF!=6,88,0)</f>
        <v>#REF!</v>
      </c>
      <c r="GX10" s="27" t="e">
        <f>IF(#REF!=7,85,0)</f>
        <v>#REF!</v>
      </c>
      <c r="GY10" s="27" t="e">
        <f>IF(#REF!=8,83,0)</f>
        <v>#REF!</v>
      </c>
      <c r="GZ10" s="27" t="e">
        <f>IF(#REF!=9,80,0)</f>
        <v>#REF!</v>
      </c>
      <c r="HA10" s="27" t="e">
        <f>IF(#REF!=10,78,0)</f>
        <v>#REF!</v>
      </c>
      <c r="HB10" s="27" t="e">
        <f>IF(#REF!=11,75,0)</f>
        <v>#REF!</v>
      </c>
      <c r="HC10" s="27" t="e">
        <f>IF(#REF!=12,73,0)</f>
        <v>#REF!</v>
      </c>
      <c r="HD10" s="27" t="e">
        <f>IF(#REF!=13,70,0)</f>
        <v>#REF!</v>
      </c>
      <c r="HE10" s="27" t="e">
        <f>IF(#REF!=14,68,0)</f>
        <v>#REF!</v>
      </c>
      <c r="HF10" s="27" t="e">
        <f>IF(#REF!=15,65,0)</f>
        <v>#REF!</v>
      </c>
      <c r="HG10" s="27" t="e">
        <f>IF(#REF!=16,63,0)</f>
        <v>#REF!</v>
      </c>
      <c r="HH10" s="27" t="e">
        <f>IF(#REF!=17,60,0)</f>
        <v>#REF!</v>
      </c>
      <c r="HI10" s="27" t="e">
        <f>IF(#REF!=18,58,0)</f>
        <v>#REF!</v>
      </c>
      <c r="HJ10" s="27" t="e">
        <f>IF(#REF!=19,55,0)</f>
        <v>#REF!</v>
      </c>
      <c r="HK10" s="27" t="e">
        <f>IF(#REF!=20,53,0)</f>
        <v>#REF!</v>
      </c>
      <c r="HL10" s="27" t="e">
        <f>IF(#REF!&gt;20,0,0)</f>
        <v>#REF!</v>
      </c>
      <c r="HM10" s="27" t="e">
        <f>IF(#REF!="сх",0,0)</f>
        <v>#REF!</v>
      </c>
      <c r="HN10" s="27" t="e">
        <f>SUM(GR10:HM10)</f>
        <v>#REF!</v>
      </c>
      <c r="HO10" s="27" t="e">
        <f>IF(#REF!=1,100,0)</f>
        <v>#REF!</v>
      </c>
      <c r="HP10" s="27" t="e">
        <f>IF(#REF!=2,98,0)</f>
        <v>#REF!</v>
      </c>
      <c r="HQ10" s="27" t="e">
        <f>IF(#REF!=3,95,0)</f>
        <v>#REF!</v>
      </c>
      <c r="HR10" s="27" t="e">
        <f>IF(#REF!=4,93,0)</f>
        <v>#REF!</v>
      </c>
      <c r="HS10" s="27" t="e">
        <f>IF(#REF!=5,90,0)</f>
        <v>#REF!</v>
      </c>
      <c r="HT10" s="27" t="e">
        <f>IF(#REF!=6,88,0)</f>
        <v>#REF!</v>
      </c>
      <c r="HU10" s="27" t="e">
        <f>IF(#REF!=7,85,0)</f>
        <v>#REF!</v>
      </c>
      <c r="HV10" s="27" t="e">
        <f>IF(#REF!=8,83,0)</f>
        <v>#REF!</v>
      </c>
      <c r="HW10" s="27" t="e">
        <f>IF(#REF!=9,80,0)</f>
        <v>#REF!</v>
      </c>
      <c r="HX10" s="27" t="e">
        <f>IF(#REF!=10,78,0)</f>
        <v>#REF!</v>
      </c>
      <c r="HY10" s="27" t="e">
        <f>IF(#REF!=11,75,0)</f>
        <v>#REF!</v>
      </c>
      <c r="HZ10" s="27" t="e">
        <f>IF(#REF!=12,73,0)</f>
        <v>#REF!</v>
      </c>
      <c r="IA10" s="27" t="e">
        <f>IF(#REF!=13,70,0)</f>
        <v>#REF!</v>
      </c>
      <c r="IB10" s="27" t="e">
        <f>IF(#REF!=14,68,0)</f>
        <v>#REF!</v>
      </c>
      <c r="IC10" s="27" t="e">
        <f>IF(#REF!=15,65,0)</f>
        <v>#REF!</v>
      </c>
      <c r="ID10" s="27" t="e">
        <f>IF(#REF!=16,63,0)</f>
        <v>#REF!</v>
      </c>
      <c r="IE10" s="27" t="e">
        <f>IF(#REF!=17,60,0)</f>
        <v>#REF!</v>
      </c>
      <c r="IF10" s="27" t="e">
        <f>IF(#REF!=18,58,0)</f>
        <v>#REF!</v>
      </c>
      <c r="IG10" s="27" t="e">
        <f>IF(#REF!=19,55,0)</f>
        <v>#REF!</v>
      </c>
      <c r="IH10" s="27" t="e">
        <f>IF(#REF!=20,53,0)</f>
        <v>#REF!</v>
      </c>
      <c r="II10" s="27" t="e">
        <f>IF(#REF!&gt;20,0,0)</f>
        <v>#REF!</v>
      </c>
      <c r="IJ10" s="27" t="e">
        <f>IF(#REF!="сх",0,0)</f>
        <v>#REF!</v>
      </c>
      <c r="IK10" s="27" t="e">
        <f>SUM(HO10:IJ10)</f>
        <v>#REF!</v>
      </c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s="3" customFormat="1" ht="15.75">
      <c r="A11" s="45"/>
      <c r="B11" s="54"/>
      <c r="C11" s="57"/>
      <c r="D11" s="51"/>
      <c r="E11" s="60"/>
      <c r="F11" s="60"/>
      <c r="G11" s="24"/>
      <c r="H11" s="25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3" customFormat="1" ht="15.75">
      <c r="A12" s="45"/>
      <c r="B12" s="54"/>
      <c r="C12" s="57"/>
      <c r="D12" s="51"/>
      <c r="E12" s="60"/>
      <c r="F12" s="60"/>
      <c r="G12" s="24"/>
      <c r="H12" s="25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s="3" customFormat="1" ht="15.75">
      <c r="A13" s="45"/>
      <c r="B13" s="54"/>
      <c r="C13" s="57"/>
      <c r="D13" s="51"/>
      <c r="E13" s="60"/>
      <c r="F13" s="60"/>
      <c r="G13" s="24"/>
      <c r="H13" s="25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3" customFormat="1" ht="14.25" customHeight="1" thickBot="1">
      <c r="A14" s="45"/>
      <c r="B14" s="54"/>
      <c r="C14" s="57"/>
      <c r="D14" s="51"/>
      <c r="E14" s="60"/>
      <c r="F14" s="60"/>
      <c r="G14" s="24"/>
      <c r="H14" s="25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3" customFormat="1" ht="16.5" hidden="1" thickBot="1">
      <c r="A15" s="45"/>
      <c r="B15" s="54"/>
      <c r="C15" s="57"/>
      <c r="D15" s="51"/>
      <c r="E15" s="60"/>
      <c r="F15" s="60"/>
      <c r="G15" s="24"/>
      <c r="H15" s="25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3" customFormat="1" ht="16.5" hidden="1" thickBot="1">
      <c r="A16" s="45"/>
      <c r="B16" s="54"/>
      <c r="C16" s="57"/>
      <c r="D16" s="51"/>
      <c r="E16" s="60"/>
      <c r="F16" s="60"/>
      <c r="G16" s="24"/>
      <c r="H16" s="25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3" customFormat="1" ht="16.5" hidden="1" thickBot="1">
      <c r="A17" s="45"/>
      <c r="B17" s="54"/>
      <c r="C17" s="57"/>
      <c r="D17" s="51"/>
      <c r="E17" s="60"/>
      <c r="F17" s="60"/>
      <c r="G17" s="24"/>
      <c r="H17" s="25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s="3" customFormat="1" ht="16.5" hidden="1" thickBot="1">
      <c r="A18" s="45"/>
      <c r="B18" s="54"/>
      <c r="C18" s="57"/>
      <c r="D18" s="51"/>
      <c r="E18" s="60"/>
      <c r="F18" s="60"/>
      <c r="G18" s="24"/>
      <c r="H18" s="25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s="3" customFormat="1" ht="16.5" hidden="1" thickBot="1">
      <c r="A19" s="45"/>
      <c r="B19" s="54"/>
      <c r="C19" s="57"/>
      <c r="D19" s="51"/>
      <c r="E19" s="60"/>
      <c r="F19" s="60"/>
      <c r="G19" s="24"/>
      <c r="H19" s="25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3" customFormat="1" ht="16.5" hidden="1" thickBot="1">
      <c r="A20" s="46"/>
      <c r="B20" s="55"/>
      <c r="C20" s="58"/>
      <c r="D20" s="52"/>
      <c r="E20" s="61"/>
      <c r="F20" s="61"/>
      <c r="G20" s="24"/>
      <c r="H20" s="25"/>
      <c r="I20" s="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s="3" customFormat="1" ht="15.75">
      <c r="A21" s="44">
        <v>2</v>
      </c>
      <c r="B21" s="53" t="s">
        <v>22</v>
      </c>
      <c r="C21" s="56" t="s">
        <v>29</v>
      </c>
      <c r="D21" s="50">
        <v>290</v>
      </c>
      <c r="E21" s="59">
        <v>280</v>
      </c>
      <c r="F21" s="59">
        <f>SUM(D21+E21)</f>
        <v>570</v>
      </c>
      <c r="G21" s="24" t="e">
        <f>#REF!+#REF!</f>
        <v>#REF!</v>
      </c>
      <c r="H21" s="25"/>
      <c r="I21" s="26"/>
      <c r="J21" s="25" t="e">
        <f>IF(#REF!=1,25,0)</f>
        <v>#REF!</v>
      </c>
      <c r="K21" s="25" t="e">
        <f>IF(#REF!=2,22,0)</f>
        <v>#REF!</v>
      </c>
      <c r="L21" s="25" t="e">
        <f>IF(#REF!=3,20,0)</f>
        <v>#REF!</v>
      </c>
      <c r="M21" s="25" t="e">
        <f>IF(#REF!=4,18,0)</f>
        <v>#REF!</v>
      </c>
      <c r="N21" s="25" t="e">
        <f>IF(#REF!=5,16,0)</f>
        <v>#REF!</v>
      </c>
      <c r="O21" s="25" t="e">
        <f>IF(#REF!=6,15,0)</f>
        <v>#REF!</v>
      </c>
      <c r="P21" s="25" t="e">
        <f>IF(#REF!=7,14,0)</f>
        <v>#REF!</v>
      </c>
      <c r="Q21" s="25" t="e">
        <f>IF(#REF!=8,13,0)</f>
        <v>#REF!</v>
      </c>
      <c r="R21" s="25" t="e">
        <f>IF(#REF!=9,12,0)</f>
        <v>#REF!</v>
      </c>
      <c r="S21" s="25" t="e">
        <f>IF(#REF!=10,11,0)</f>
        <v>#REF!</v>
      </c>
      <c r="T21" s="25" t="e">
        <f>IF(#REF!=11,10,0)</f>
        <v>#REF!</v>
      </c>
      <c r="U21" s="25" t="e">
        <f>IF(#REF!=12,9,0)</f>
        <v>#REF!</v>
      </c>
      <c r="V21" s="25" t="e">
        <f>IF(#REF!=13,8,0)</f>
        <v>#REF!</v>
      </c>
      <c r="W21" s="25" t="e">
        <f>IF(#REF!=14,7,0)</f>
        <v>#REF!</v>
      </c>
      <c r="X21" s="25" t="e">
        <f>IF(#REF!=15,6,0)</f>
        <v>#REF!</v>
      </c>
      <c r="Y21" s="25" t="e">
        <f>IF(#REF!=16,5,0)</f>
        <v>#REF!</v>
      </c>
      <c r="Z21" s="25" t="e">
        <f>IF(#REF!=17,4,0)</f>
        <v>#REF!</v>
      </c>
      <c r="AA21" s="25" t="e">
        <f>IF(#REF!=18,3,0)</f>
        <v>#REF!</v>
      </c>
      <c r="AB21" s="25" t="e">
        <f>IF(#REF!=19,2,0)</f>
        <v>#REF!</v>
      </c>
      <c r="AC21" s="25" t="e">
        <f>IF(#REF!=20,1,0)</f>
        <v>#REF!</v>
      </c>
      <c r="AD21" s="25" t="e">
        <f>IF(#REF!&gt;20,0,0)</f>
        <v>#REF!</v>
      </c>
      <c r="AE21" s="25" t="e">
        <f>IF(#REF!="сх",0,0)</f>
        <v>#REF!</v>
      </c>
      <c r="AF21" s="25" t="e">
        <f>SUM(J21:AD21)</f>
        <v>#REF!</v>
      </c>
      <c r="AG21" s="25" t="e">
        <f>IF(#REF!=1,25,0)</f>
        <v>#REF!</v>
      </c>
      <c r="AH21" s="25" t="e">
        <f>IF(#REF!=2,22,0)</f>
        <v>#REF!</v>
      </c>
      <c r="AI21" s="25" t="e">
        <f>IF(#REF!=3,20,0)</f>
        <v>#REF!</v>
      </c>
      <c r="AJ21" s="25" t="e">
        <f>IF(#REF!=4,18,0)</f>
        <v>#REF!</v>
      </c>
      <c r="AK21" s="25" t="e">
        <f>IF(#REF!=5,16,0)</f>
        <v>#REF!</v>
      </c>
      <c r="AL21" s="25" t="e">
        <f>IF(#REF!=6,15,0)</f>
        <v>#REF!</v>
      </c>
      <c r="AM21" s="25" t="e">
        <f>IF(#REF!=7,14,0)</f>
        <v>#REF!</v>
      </c>
      <c r="AN21" s="25" t="e">
        <f>IF(#REF!=8,13,0)</f>
        <v>#REF!</v>
      </c>
      <c r="AO21" s="25" t="e">
        <f>IF(#REF!=9,12,0)</f>
        <v>#REF!</v>
      </c>
      <c r="AP21" s="25" t="e">
        <f>IF(#REF!=10,11,0)</f>
        <v>#REF!</v>
      </c>
      <c r="AQ21" s="25" t="e">
        <f>IF(#REF!=11,10,0)</f>
        <v>#REF!</v>
      </c>
      <c r="AR21" s="25" t="e">
        <f>IF(#REF!=12,9,0)</f>
        <v>#REF!</v>
      </c>
      <c r="AS21" s="25" t="e">
        <f>IF(#REF!=13,8,0)</f>
        <v>#REF!</v>
      </c>
      <c r="AT21" s="25" t="e">
        <f>IF(#REF!=14,7,0)</f>
        <v>#REF!</v>
      </c>
      <c r="AU21" s="25" t="e">
        <f>IF(#REF!=15,6,0)</f>
        <v>#REF!</v>
      </c>
      <c r="AV21" s="25" t="e">
        <f>IF(#REF!=16,5,0)</f>
        <v>#REF!</v>
      </c>
      <c r="AW21" s="25" t="e">
        <f>IF(#REF!=17,4,0)</f>
        <v>#REF!</v>
      </c>
      <c r="AX21" s="25" t="e">
        <f>IF(#REF!=18,3,0)</f>
        <v>#REF!</v>
      </c>
      <c r="AY21" s="25" t="e">
        <f>IF(#REF!=19,2,0)</f>
        <v>#REF!</v>
      </c>
      <c r="AZ21" s="25" t="e">
        <f>IF(#REF!=20,1,0)</f>
        <v>#REF!</v>
      </c>
      <c r="BA21" s="25" t="e">
        <f>IF(#REF!&gt;20,0,0)</f>
        <v>#REF!</v>
      </c>
      <c r="BB21" s="25" t="e">
        <f>IF(#REF!="сх",0,0)</f>
        <v>#REF!</v>
      </c>
      <c r="BC21" s="25" t="e">
        <f>SUM(AG21:BA21)</f>
        <v>#REF!</v>
      </c>
      <c r="BD21" s="25" t="e">
        <f>IF(#REF!=1,45,0)</f>
        <v>#REF!</v>
      </c>
      <c r="BE21" s="25" t="e">
        <f>IF(#REF!=2,42,0)</f>
        <v>#REF!</v>
      </c>
      <c r="BF21" s="25" t="e">
        <f>IF(#REF!=3,40,0)</f>
        <v>#REF!</v>
      </c>
      <c r="BG21" s="25" t="e">
        <f>IF(#REF!=4,38,0)</f>
        <v>#REF!</v>
      </c>
      <c r="BH21" s="25" t="e">
        <f>IF(#REF!=5,36,0)</f>
        <v>#REF!</v>
      </c>
      <c r="BI21" s="25" t="e">
        <f>IF(#REF!=6,35,0)</f>
        <v>#REF!</v>
      </c>
      <c r="BJ21" s="25" t="e">
        <f>IF(#REF!=7,34,0)</f>
        <v>#REF!</v>
      </c>
      <c r="BK21" s="25" t="e">
        <f>IF(#REF!=8,33,0)</f>
        <v>#REF!</v>
      </c>
      <c r="BL21" s="25" t="e">
        <f>IF(#REF!=9,32,0)</f>
        <v>#REF!</v>
      </c>
      <c r="BM21" s="25" t="e">
        <f>IF(#REF!=10,31,0)</f>
        <v>#REF!</v>
      </c>
      <c r="BN21" s="25" t="e">
        <f>IF(#REF!=11,30,0)</f>
        <v>#REF!</v>
      </c>
      <c r="BO21" s="25" t="e">
        <f>IF(#REF!=12,29,0)</f>
        <v>#REF!</v>
      </c>
      <c r="BP21" s="25" t="e">
        <f>IF(#REF!=13,28,0)</f>
        <v>#REF!</v>
      </c>
      <c r="BQ21" s="25" t="e">
        <f>IF(#REF!=14,27,0)</f>
        <v>#REF!</v>
      </c>
      <c r="BR21" s="25" t="e">
        <f>IF(#REF!=15,26,0)</f>
        <v>#REF!</v>
      </c>
      <c r="BS21" s="25" t="e">
        <f>IF(#REF!=16,25,0)</f>
        <v>#REF!</v>
      </c>
      <c r="BT21" s="25" t="e">
        <f>IF(#REF!=17,24,0)</f>
        <v>#REF!</v>
      </c>
      <c r="BU21" s="25" t="e">
        <f>IF(#REF!=18,23,0)</f>
        <v>#REF!</v>
      </c>
      <c r="BV21" s="25" t="e">
        <f>IF(#REF!=19,22,0)</f>
        <v>#REF!</v>
      </c>
      <c r="BW21" s="25" t="e">
        <f>IF(#REF!=20,21,0)</f>
        <v>#REF!</v>
      </c>
      <c r="BX21" s="25" t="e">
        <f>IF(#REF!=21,20,0)</f>
        <v>#REF!</v>
      </c>
      <c r="BY21" s="25" t="e">
        <f>IF(#REF!=22,19,0)</f>
        <v>#REF!</v>
      </c>
      <c r="BZ21" s="25" t="e">
        <f>IF(#REF!=23,18,0)</f>
        <v>#REF!</v>
      </c>
      <c r="CA21" s="25" t="e">
        <f>IF(#REF!=24,17,0)</f>
        <v>#REF!</v>
      </c>
      <c r="CB21" s="25" t="e">
        <f>IF(#REF!=25,16,0)</f>
        <v>#REF!</v>
      </c>
      <c r="CC21" s="25" t="e">
        <f>IF(#REF!=26,15,0)</f>
        <v>#REF!</v>
      </c>
      <c r="CD21" s="25" t="e">
        <f>IF(#REF!=27,14,0)</f>
        <v>#REF!</v>
      </c>
      <c r="CE21" s="25" t="e">
        <f>IF(#REF!=28,13,0)</f>
        <v>#REF!</v>
      </c>
      <c r="CF21" s="25" t="e">
        <f>IF(#REF!=29,12,0)</f>
        <v>#REF!</v>
      </c>
      <c r="CG21" s="25" t="e">
        <f>IF(#REF!=30,11,0)</f>
        <v>#REF!</v>
      </c>
      <c r="CH21" s="25" t="e">
        <f>IF(#REF!=31,10,0)</f>
        <v>#REF!</v>
      </c>
      <c r="CI21" s="25" t="e">
        <f>IF(#REF!=32,9,0)</f>
        <v>#REF!</v>
      </c>
      <c r="CJ21" s="25" t="e">
        <f>IF(#REF!=33,8,0)</f>
        <v>#REF!</v>
      </c>
      <c r="CK21" s="25" t="e">
        <f>IF(#REF!=34,7,0)</f>
        <v>#REF!</v>
      </c>
      <c r="CL21" s="25" t="e">
        <f>IF(#REF!=35,6,0)</f>
        <v>#REF!</v>
      </c>
      <c r="CM21" s="25" t="e">
        <f>IF(#REF!=36,5,0)</f>
        <v>#REF!</v>
      </c>
      <c r="CN21" s="25" t="e">
        <f>IF(#REF!=37,4,0)</f>
        <v>#REF!</v>
      </c>
      <c r="CO21" s="25" t="e">
        <f>IF(#REF!=38,3,0)</f>
        <v>#REF!</v>
      </c>
      <c r="CP21" s="25" t="e">
        <f>IF(#REF!=39,2,0)</f>
        <v>#REF!</v>
      </c>
      <c r="CQ21" s="25" t="e">
        <f>IF(#REF!=40,1,0)</f>
        <v>#REF!</v>
      </c>
      <c r="CR21" s="25" t="e">
        <f>IF(#REF!&gt;20,0,0)</f>
        <v>#REF!</v>
      </c>
      <c r="CS21" s="25" t="e">
        <f>IF(#REF!="сх",0,0)</f>
        <v>#REF!</v>
      </c>
      <c r="CT21" s="25" t="e">
        <f>SUM(BD21:CS21)</f>
        <v>#REF!</v>
      </c>
      <c r="CU21" s="25" t="e">
        <f>IF(#REF!=1,45,0)</f>
        <v>#REF!</v>
      </c>
      <c r="CV21" s="25" t="e">
        <f>IF(#REF!=2,42,0)</f>
        <v>#REF!</v>
      </c>
      <c r="CW21" s="25" t="e">
        <f>IF(#REF!=3,40,0)</f>
        <v>#REF!</v>
      </c>
      <c r="CX21" s="25" t="e">
        <f>IF(#REF!=4,38,0)</f>
        <v>#REF!</v>
      </c>
      <c r="CY21" s="25" t="e">
        <f>IF(#REF!=5,36,0)</f>
        <v>#REF!</v>
      </c>
      <c r="CZ21" s="25" t="e">
        <f>IF(#REF!=6,35,0)</f>
        <v>#REF!</v>
      </c>
      <c r="DA21" s="25" t="e">
        <f>IF(#REF!=7,34,0)</f>
        <v>#REF!</v>
      </c>
      <c r="DB21" s="25" t="e">
        <f>IF(#REF!=8,33,0)</f>
        <v>#REF!</v>
      </c>
      <c r="DC21" s="25" t="e">
        <f>IF(#REF!=9,32,0)</f>
        <v>#REF!</v>
      </c>
      <c r="DD21" s="25" t="e">
        <f>IF(#REF!=10,31,0)</f>
        <v>#REF!</v>
      </c>
      <c r="DE21" s="25" t="e">
        <f>IF(#REF!=11,30,0)</f>
        <v>#REF!</v>
      </c>
      <c r="DF21" s="25" t="e">
        <f>IF(#REF!=12,29,0)</f>
        <v>#REF!</v>
      </c>
      <c r="DG21" s="25" t="e">
        <f>IF(#REF!=13,28,0)</f>
        <v>#REF!</v>
      </c>
      <c r="DH21" s="25" t="e">
        <f>IF(#REF!=14,27,0)</f>
        <v>#REF!</v>
      </c>
      <c r="DI21" s="25" t="e">
        <f>IF(#REF!=15,26,0)</f>
        <v>#REF!</v>
      </c>
      <c r="DJ21" s="25" t="e">
        <f>IF(#REF!=16,25,0)</f>
        <v>#REF!</v>
      </c>
      <c r="DK21" s="25" t="e">
        <f>IF(#REF!=17,24,0)</f>
        <v>#REF!</v>
      </c>
      <c r="DL21" s="25" t="e">
        <f>IF(#REF!=18,23,0)</f>
        <v>#REF!</v>
      </c>
      <c r="DM21" s="25" t="e">
        <f>IF(#REF!=19,22,0)</f>
        <v>#REF!</v>
      </c>
      <c r="DN21" s="25" t="e">
        <f>IF(#REF!=20,21,0)</f>
        <v>#REF!</v>
      </c>
      <c r="DO21" s="25" t="e">
        <f>IF(#REF!=21,20,0)</f>
        <v>#REF!</v>
      </c>
      <c r="DP21" s="25" t="e">
        <f>IF(#REF!=22,19,0)</f>
        <v>#REF!</v>
      </c>
      <c r="DQ21" s="25" t="e">
        <f>IF(#REF!=23,18,0)</f>
        <v>#REF!</v>
      </c>
      <c r="DR21" s="25" t="e">
        <f>IF(#REF!=24,17,0)</f>
        <v>#REF!</v>
      </c>
      <c r="DS21" s="25" t="e">
        <f>IF(#REF!=25,16,0)</f>
        <v>#REF!</v>
      </c>
      <c r="DT21" s="25" t="e">
        <f>IF(#REF!=26,15,0)</f>
        <v>#REF!</v>
      </c>
      <c r="DU21" s="25" t="e">
        <f>IF(#REF!=27,14,0)</f>
        <v>#REF!</v>
      </c>
      <c r="DV21" s="25" t="e">
        <f>IF(#REF!=28,13,0)</f>
        <v>#REF!</v>
      </c>
      <c r="DW21" s="25" t="e">
        <f>IF(#REF!=29,12,0)</f>
        <v>#REF!</v>
      </c>
      <c r="DX21" s="25" t="e">
        <f>IF(#REF!=30,11,0)</f>
        <v>#REF!</v>
      </c>
      <c r="DY21" s="25" t="e">
        <f>IF(#REF!=31,10,0)</f>
        <v>#REF!</v>
      </c>
      <c r="DZ21" s="25" t="e">
        <f>IF(#REF!=32,9,0)</f>
        <v>#REF!</v>
      </c>
      <c r="EA21" s="25" t="e">
        <f>IF(#REF!=33,8,0)</f>
        <v>#REF!</v>
      </c>
      <c r="EB21" s="25" t="e">
        <f>IF(#REF!=34,7,0)</f>
        <v>#REF!</v>
      </c>
      <c r="EC21" s="25" t="e">
        <f>IF(#REF!=35,6,0)</f>
        <v>#REF!</v>
      </c>
      <c r="ED21" s="25" t="e">
        <f>IF(#REF!=36,5,0)</f>
        <v>#REF!</v>
      </c>
      <c r="EE21" s="25" t="e">
        <f>IF(#REF!=37,4,0)</f>
        <v>#REF!</v>
      </c>
      <c r="EF21" s="25" t="e">
        <f>IF(#REF!=38,3,0)</f>
        <v>#REF!</v>
      </c>
      <c r="EG21" s="25" t="e">
        <f>IF(#REF!=39,2,0)</f>
        <v>#REF!</v>
      </c>
      <c r="EH21" s="25" t="e">
        <f>IF(#REF!=40,1,0)</f>
        <v>#REF!</v>
      </c>
      <c r="EI21" s="25" t="e">
        <f>IF(#REF!&gt;20,0,0)</f>
        <v>#REF!</v>
      </c>
      <c r="EJ21" s="25" t="e">
        <f>IF(#REF!="сх",0,0)</f>
        <v>#REF!</v>
      </c>
      <c r="EK21" s="25" t="e">
        <f>SUM(CU21:EJ21)</f>
        <v>#REF!</v>
      </c>
      <c r="EL21" s="25"/>
      <c r="EM21" s="25" t="e">
        <f>IF(#REF!="сх","ноль",IF(#REF!&gt;0,#REF!,"Ноль"))</f>
        <v>#REF!</v>
      </c>
      <c r="EN21" s="25" t="e">
        <f>IF(#REF!="сх","ноль",IF(#REF!&gt;0,#REF!,"Ноль"))</f>
        <v>#REF!</v>
      </c>
      <c r="EO21" s="25"/>
      <c r="EP21" s="25" t="e">
        <f>MIN(EM21,EN21)</f>
        <v>#REF!</v>
      </c>
      <c r="EQ21" s="25" t="e">
        <f>IF(F21=#REF!,IF(#REF!&lt;#REF!,#REF!,EU21),#REF!)</f>
        <v>#REF!</v>
      </c>
      <c r="ER21" s="25" t="e">
        <f>IF(F21=#REF!,IF(#REF!&lt;#REF!,0,1))</f>
        <v>#REF!</v>
      </c>
      <c r="ES21" s="25" t="e">
        <f>IF(AND(EP21&gt;=21,EP21&lt;&gt;0),EP21,IF(F21&lt;#REF!,"СТОП",EQ21+ER21))</f>
        <v>#REF!</v>
      </c>
      <c r="ET21" s="25"/>
      <c r="EU21" s="25">
        <v>15</v>
      </c>
      <c r="EV21" s="25">
        <v>16</v>
      </c>
      <c r="EW21" s="25"/>
      <c r="EX21" s="27" t="e">
        <f>IF(#REF!=1,25,0)</f>
        <v>#REF!</v>
      </c>
      <c r="EY21" s="27" t="e">
        <f>IF(#REF!=2,22,0)</f>
        <v>#REF!</v>
      </c>
      <c r="EZ21" s="27" t="e">
        <f>IF(#REF!=3,20,0)</f>
        <v>#REF!</v>
      </c>
      <c r="FA21" s="27" t="e">
        <f>IF(#REF!=4,18,0)</f>
        <v>#REF!</v>
      </c>
      <c r="FB21" s="27" t="e">
        <f>IF(#REF!=5,16,0)</f>
        <v>#REF!</v>
      </c>
      <c r="FC21" s="27" t="e">
        <f>IF(#REF!=6,15,0)</f>
        <v>#REF!</v>
      </c>
      <c r="FD21" s="27" t="e">
        <f>IF(#REF!=7,14,0)</f>
        <v>#REF!</v>
      </c>
      <c r="FE21" s="27" t="e">
        <f>IF(#REF!=8,13,0)</f>
        <v>#REF!</v>
      </c>
      <c r="FF21" s="27" t="e">
        <f>IF(#REF!=9,12,0)</f>
        <v>#REF!</v>
      </c>
      <c r="FG21" s="27" t="e">
        <f>IF(#REF!=10,11,0)</f>
        <v>#REF!</v>
      </c>
      <c r="FH21" s="27" t="e">
        <f>IF(#REF!=11,10,0)</f>
        <v>#REF!</v>
      </c>
      <c r="FI21" s="27" t="e">
        <f>IF(#REF!=12,9,0)</f>
        <v>#REF!</v>
      </c>
      <c r="FJ21" s="27" t="e">
        <f>IF(#REF!=13,8,0)</f>
        <v>#REF!</v>
      </c>
      <c r="FK21" s="27" t="e">
        <f>IF(#REF!=14,7,0)</f>
        <v>#REF!</v>
      </c>
      <c r="FL21" s="27" t="e">
        <f>IF(#REF!=15,6,0)</f>
        <v>#REF!</v>
      </c>
      <c r="FM21" s="27" t="e">
        <f>IF(#REF!=16,5,0)</f>
        <v>#REF!</v>
      </c>
      <c r="FN21" s="27" t="e">
        <f>IF(#REF!=17,4,0)</f>
        <v>#REF!</v>
      </c>
      <c r="FO21" s="27" t="e">
        <f>IF(#REF!=18,3,0)</f>
        <v>#REF!</v>
      </c>
      <c r="FP21" s="27" t="e">
        <f>IF(#REF!=19,2,0)</f>
        <v>#REF!</v>
      </c>
      <c r="FQ21" s="27" t="e">
        <f>IF(#REF!=20,1,0)</f>
        <v>#REF!</v>
      </c>
      <c r="FR21" s="27" t="e">
        <f>IF(#REF!&gt;20,0,0)</f>
        <v>#REF!</v>
      </c>
      <c r="FS21" s="27" t="e">
        <f>IF(#REF!="сх",0,0)</f>
        <v>#REF!</v>
      </c>
      <c r="FT21" s="27" t="e">
        <f>SUM(EX21:FS21)</f>
        <v>#REF!</v>
      </c>
      <c r="FU21" s="27" t="e">
        <f>IF(#REF!=1,25,0)</f>
        <v>#REF!</v>
      </c>
      <c r="FV21" s="27" t="e">
        <f>IF(#REF!=2,22,0)</f>
        <v>#REF!</v>
      </c>
      <c r="FW21" s="27" t="e">
        <f>IF(#REF!=3,20,0)</f>
        <v>#REF!</v>
      </c>
      <c r="FX21" s="27" t="e">
        <f>IF(#REF!=4,18,0)</f>
        <v>#REF!</v>
      </c>
      <c r="FY21" s="27" t="e">
        <f>IF(#REF!=5,16,0)</f>
        <v>#REF!</v>
      </c>
      <c r="FZ21" s="27" t="e">
        <f>IF(#REF!=6,15,0)</f>
        <v>#REF!</v>
      </c>
      <c r="GA21" s="27" t="e">
        <f>IF(#REF!=7,14,0)</f>
        <v>#REF!</v>
      </c>
      <c r="GB21" s="27" t="e">
        <f>IF(#REF!=8,13,0)</f>
        <v>#REF!</v>
      </c>
      <c r="GC21" s="27" t="e">
        <f>IF(#REF!=9,12,0)</f>
        <v>#REF!</v>
      </c>
      <c r="GD21" s="27" t="e">
        <f>IF(#REF!=10,11,0)</f>
        <v>#REF!</v>
      </c>
      <c r="GE21" s="27" t="e">
        <f>IF(#REF!=11,10,0)</f>
        <v>#REF!</v>
      </c>
      <c r="GF21" s="27" t="e">
        <f>IF(#REF!=12,9,0)</f>
        <v>#REF!</v>
      </c>
      <c r="GG21" s="27" t="e">
        <f>IF(#REF!=13,8,0)</f>
        <v>#REF!</v>
      </c>
      <c r="GH21" s="27" t="e">
        <f>IF(#REF!=14,7,0)</f>
        <v>#REF!</v>
      </c>
      <c r="GI21" s="27" t="e">
        <f>IF(#REF!=15,6,0)</f>
        <v>#REF!</v>
      </c>
      <c r="GJ21" s="27" t="e">
        <f>IF(#REF!=16,5,0)</f>
        <v>#REF!</v>
      </c>
      <c r="GK21" s="27" t="e">
        <f>IF(#REF!=17,4,0)</f>
        <v>#REF!</v>
      </c>
      <c r="GL21" s="27" t="e">
        <f>IF(#REF!=18,3,0)</f>
        <v>#REF!</v>
      </c>
      <c r="GM21" s="27" t="e">
        <f>IF(#REF!=19,2,0)</f>
        <v>#REF!</v>
      </c>
      <c r="GN21" s="27" t="e">
        <f>IF(#REF!=20,1,0)</f>
        <v>#REF!</v>
      </c>
      <c r="GO21" s="27" t="e">
        <f>IF(#REF!&gt;20,0,0)</f>
        <v>#REF!</v>
      </c>
      <c r="GP21" s="27" t="e">
        <f>IF(#REF!="сх",0,0)</f>
        <v>#REF!</v>
      </c>
      <c r="GQ21" s="27" t="e">
        <f>SUM(FU21:GP21)</f>
        <v>#REF!</v>
      </c>
      <c r="GR21" s="27" t="e">
        <f>IF(#REF!=1,100,0)</f>
        <v>#REF!</v>
      </c>
      <c r="GS21" s="27" t="e">
        <f>IF(#REF!=2,98,0)</f>
        <v>#REF!</v>
      </c>
      <c r="GT21" s="27" t="e">
        <f>IF(#REF!=3,95,0)</f>
        <v>#REF!</v>
      </c>
      <c r="GU21" s="27" t="e">
        <f>IF(#REF!=4,93,0)</f>
        <v>#REF!</v>
      </c>
      <c r="GV21" s="27" t="e">
        <f>IF(#REF!=5,90,0)</f>
        <v>#REF!</v>
      </c>
      <c r="GW21" s="27" t="e">
        <f>IF(#REF!=6,88,0)</f>
        <v>#REF!</v>
      </c>
      <c r="GX21" s="27" t="e">
        <f>IF(#REF!=7,85,0)</f>
        <v>#REF!</v>
      </c>
      <c r="GY21" s="27" t="e">
        <f>IF(#REF!=8,83,0)</f>
        <v>#REF!</v>
      </c>
      <c r="GZ21" s="27" t="e">
        <f>IF(#REF!=9,80,0)</f>
        <v>#REF!</v>
      </c>
      <c r="HA21" s="27" t="e">
        <f>IF(#REF!=10,78,0)</f>
        <v>#REF!</v>
      </c>
      <c r="HB21" s="27" t="e">
        <f>IF(#REF!=11,75,0)</f>
        <v>#REF!</v>
      </c>
      <c r="HC21" s="27" t="e">
        <f>IF(#REF!=12,73,0)</f>
        <v>#REF!</v>
      </c>
      <c r="HD21" s="27" t="e">
        <f>IF(#REF!=13,70,0)</f>
        <v>#REF!</v>
      </c>
      <c r="HE21" s="27" t="e">
        <f>IF(#REF!=14,68,0)</f>
        <v>#REF!</v>
      </c>
      <c r="HF21" s="27" t="e">
        <f>IF(#REF!=15,65,0)</f>
        <v>#REF!</v>
      </c>
      <c r="HG21" s="27" t="e">
        <f>IF(#REF!=16,63,0)</f>
        <v>#REF!</v>
      </c>
      <c r="HH21" s="27" t="e">
        <f>IF(#REF!=17,60,0)</f>
        <v>#REF!</v>
      </c>
      <c r="HI21" s="27" t="e">
        <f>IF(#REF!=18,58,0)</f>
        <v>#REF!</v>
      </c>
      <c r="HJ21" s="27" t="e">
        <f>IF(#REF!=19,55,0)</f>
        <v>#REF!</v>
      </c>
      <c r="HK21" s="27" t="e">
        <f>IF(#REF!=20,53,0)</f>
        <v>#REF!</v>
      </c>
      <c r="HL21" s="27" t="e">
        <f>IF(#REF!&gt;20,0,0)</f>
        <v>#REF!</v>
      </c>
      <c r="HM21" s="27" t="e">
        <f>IF(#REF!="сх",0,0)</f>
        <v>#REF!</v>
      </c>
      <c r="HN21" s="27" t="e">
        <f>SUM(GR21:HM21)</f>
        <v>#REF!</v>
      </c>
      <c r="HO21" s="27" t="e">
        <f>IF(#REF!=1,100,0)</f>
        <v>#REF!</v>
      </c>
      <c r="HP21" s="27" t="e">
        <f>IF(#REF!=2,98,0)</f>
        <v>#REF!</v>
      </c>
      <c r="HQ21" s="27" t="e">
        <f>IF(#REF!=3,95,0)</f>
        <v>#REF!</v>
      </c>
      <c r="HR21" s="27" t="e">
        <f>IF(#REF!=4,93,0)</f>
        <v>#REF!</v>
      </c>
      <c r="HS21" s="27" t="e">
        <f>IF(#REF!=5,90,0)</f>
        <v>#REF!</v>
      </c>
      <c r="HT21" s="27" t="e">
        <f>IF(#REF!=6,88,0)</f>
        <v>#REF!</v>
      </c>
      <c r="HU21" s="27" t="e">
        <f>IF(#REF!=7,85,0)</f>
        <v>#REF!</v>
      </c>
      <c r="HV21" s="27" t="e">
        <f>IF(#REF!=8,83,0)</f>
        <v>#REF!</v>
      </c>
      <c r="HW21" s="27" t="e">
        <f>IF(#REF!=9,80,0)</f>
        <v>#REF!</v>
      </c>
      <c r="HX21" s="27" t="e">
        <f>IF(#REF!=10,78,0)</f>
        <v>#REF!</v>
      </c>
      <c r="HY21" s="27" t="e">
        <f>IF(#REF!=11,75,0)</f>
        <v>#REF!</v>
      </c>
      <c r="HZ21" s="27" t="e">
        <f>IF(#REF!=12,73,0)</f>
        <v>#REF!</v>
      </c>
      <c r="IA21" s="27" t="e">
        <f>IF(#REF!=13,70,0)</f>
        <v>#REF!</v>
      </c>
      <c r="IB21" s="27" t="e">
        <f>IF(#REF!=14,68,0)</f>
        <v>#REF!</v>
      </c>
      <c r="IC21" s="27" t="e">
        <f>IF(#REF!=15,65,0)</f>
        <v>#REF!</v>
      </c>
      <c r="ID21" s="27" t="e">
        <f>IF(#REF!=16,63,0)</f>
        <v>#REF!</v>
      </c>
      <c r="IE21" s="27" t="e">
        <f>IF(#REF!=17,60,0)</f>
        <v>#REF!</v>
      </c>
      <c r="IF21" s="27" t="e">
        <f>IF(#REF!=18,58,0)</f>
        <v>#REF!</v>
      </c>
      <c r="IG21" s="27" t="e">
        <f>IF(#REF!=19,55,0)</f>
        <v>#REF!</v>
      </c>
      <c r="IH21" s="27" t="e">
        <f>IF(#REF!=20,53,0)</f>
        <v>#REF!</v>
      </c>
      <c r="II21" s="27" t="e">
        <f>IF(#REF!&gt;20,0,0)</f>
        <v>#REF!</v>
      </c>
      <c r="IJ21" s="27" t="e">
        <f>IF(#REF!="сх",0,0)</f>
        <v>#REF!</v>
      </c>
      <c r="IK21" s="27" t="e">
        <f>SUM(HO21:IJ21)</f>
        <v>#REF!</v>
      </c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3" customFormat="1" ht="15.75">
      <c r="A22" s="45"/>
      <c r="B22" s="54"/>
      <c r="C22" s="57"/>
      <c r="D22" s="51"/>
      <c r="E22" s="60"/>
      <c r="F22" s="60"/>
      <c r="G22" s="24"/>
      <c r="H22" s="25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3" customFormat="1" ht="15.75">
      <c r="A23" s="45"/>
      <c r="B23" s="54"/>
      <c r="C23" s="57"/>
      <c r="D23" s="51"/>
      <c r="E23" s="60"/>
      <c r="F23" s="60"/>
      <c r="G23" s="24"/>
      <c r="H23" s="25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3" customFormat="1" ht="15.75">
      <c r="A24" s="45"/>
      <c r="B24" s="54"/>
      <c r="C24" s="57"/>
      <c r="D24" s="51"/>
      <c r="E24" s="60"/>
      <c r="F24" s="60"/>
      <c r="G24" s="24"/>
      <c r="H24" s="25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3" customFormat="1" ht="12" customHeight="1" thickBot="1">
      <c r="A25" s="45"/>
      <c r="B25" s="54"/>
      <c r="C25" s="57"/>
      <c r="D25" s="51"/>
      <c r="E25" s="60"/>
      <c r="F25" s="60"/>
      <c r="G25" s="24"/>
      <c r="H25" s="25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3" customFormat="1" ht="16.5" hidden="1" thickBot="1">
      <c r="A26" s="45"/>
      <c r="B26" s="54"/>
      <c r="C26" s="57"/>
      <c r="D26" s="51"/>
      <c r="E26" s="60"/>
      <c r="F26" s="60"/>
      <c r="G26" s="24"/>
      <c r="H26" s="25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3" customFormat="1" ht="16.5" hidden="1" thickBot="1">
      <c r="A27" s="45"/>
      <c r="B27" s="54"/>
      <c r="C27" s="57"/>
      <c r="D27" s="51"/>
      <c r="E27" s="60"/>
      <c r="F27" s="60"/>
      <c r="G27" s="24"/>
      <c r="H27" s="25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3" customFormat="1" ht="16.5" hidden="1" thickBot="1">
      <c r="A28" s="45"/>
      <c r="B28" s="54"/>
      <c r="C28" s="57"/>
      <c r="D28" s="51"/>
      <c r="E28" s="60"/>
      <c r="F28" s="60"/>
      <c r="G28" s="24"/>
      <c r="H28" s="25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3" customFormat="1" ht="16.5" hidden="1" thickBot="1">
      <c r="A29" s="45"/>
      <c r="B29" s="54"/>
      <c r="C29" s="57"/>
      <c r="D29" s="51"/>
      <c r="E29" s="60"/>
      <c r="F29" s="60"/>
      <c r="G29" s="24"/>
      <c r="H29" s="25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3" customFormat="1" ht="16.5" hidden="1" thickBot="1">
      <c r="A30" s="45"/>
      <c r="B30" s="54"/>
      <c r="C30" s="57"/>
      <c r="D30" s="51"/>
      <c r="E30" s="60"/>
      <c r="F30" s="60"/>
      <c r="G30" s="24"/>
      <c r="H30" s="25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3" customFormat="1" ht="16.5" hidden="1" thickBot="1">
      <c r="A31" s="45"/>
      <c r="B31" s="54"/>
      <c r="C31" s="57"/>
      <c r="D31" s="51"/>
      <c r="E31" s="60"/>
      <c r="F31" s="60"/>
      <c r="G31" s="24"/>
      <c r="H31" s="25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3" customFormat="1" ht="15.75">
      <c r="A32" s="44">
        <v>3</v>
      </c>
      <c r="B32" s="53" t="s">
        <v>32</v>
      </c>
      <c r="C32" s="56" t="s">
        <v>33</v>
      </c>
      <c r="D32" s="44">
        <v>265</v>
      </c>
      <c r="E32" s="44">
        <v>254</v>
      </c>
      <c r="F32" s="44">
        <f>SUM(D32+E32)</f>
        <v>519</v>
      </c>
      <c r="G32" s="24" t="e">
        <f>#REF!+#REF!</f>
        <v>#REF!</v>
      </c>
      <c r="H32" s="25"/>
      <c r="I32" s="26"/>
      <c r="J32" s="25" t="e">
        <f>IF(#REF!=1,25,0)</f>
        <v>#REF!</v>
      </c>
      <c r="K32" s="25" t="e">
        <f>IF(#REF!=2,22,0)</f>
        <v>#REF!</v>
      </c>
      <c r="L32" s="25" t="e">
        <f>IF(#REF!=3,20,0)</f>
        <v>#REF!</v>
      </c>
      <c r="M32" s="25" t="e">
        <f>IF(#REF!=4,18,0)</f>
        <v>#REF!</v>
      </c>
      <c r="N32" s="25" t="e">
        <f>IF(#REF!=5,16,0)</f>
        <v>#REF!</v>
      </c>
      <c r="O32" s="25" t="e">
        <f>IF(#REF!=6,15,0)</f>
        <v>#REF!</v>
      </c>
      <c r="P32" s="25" t="e">
        <f>IF(#REF!=7,14,0)</f>
        <v>#REF!</v>
      </c>
      <c r="Q32" s="25" t="e">
        <f>IF(#REF!=8,13,0)</f>
        <v>#REF!</v>
      </c>
      <c r="R32" s="25" t="e">
        <f>IF(#REF!=9,12,0)</f>
        <v>#REF!</v>
      </c>
      <c r="S32" s="25" t="e">
        <f>IF(#REF!=10,11,0)</f>
        <v>#REF!</v>
      </c>
      <c r="T32" s="25" t="e">
        <f>IF(#REF!=11,10,0)</f>
        <v>#REF!</v>
      </c>
      <c r="U32" s="25" t="e">
        <f>IF(#REF!=12,9,0)</f>
        <v>#REF!</v>
      </c>
      <c r="V32" s="25" t="e">
        <f>IF(#REF!=13,8,0)</f>
        <v>#REF!</v>
      </c>
      <c r="W32" s="25" t="e">
        <f>IF(#REF!=14,7,0)</f>
        <v>#REF!</v>
      </c>
      <c r="X32" s="25" t="e">
        <f>IF(#REF!=15,6,0)</f>
        <v>#REF!</v>
      </c>
      <c r="Y32" s="25" t="e">
        <f>IF(#REF!=16,5,0)</f>
        <v>#REF!</v>
      </c>
      <c r="Z32" s="25" t="e">
        <f>IF(#REF!=17,4,0)</f>
        <v>#REF!</v>
      </c>
      <c r="AA32" s="25" t="e">
        <f>IF(#REF!=18,3,0)</f>
        <v>#REF!</v>
      </c>
      <c r="AB32" s="25" t="e">
        <f>IF(#REF!=19,2,0)</f>
        <v>#REF!</v>
      </c>
      <c r="AC32" s="25" t="e">
        <f>IF(#REF!=20,1,0)</f>
        <v>#REF!</v>
      </c>
      <c r="AD32" s="25" t="e">
        <f>IF(#REF!&gt;20,0,0)</f>
        <v>#REF!</v>
      </c>
      <c r="AE32" s="25" t="e">
        <f>IF(#REF!="сх",0,0)</f>
        <v>#REF!</v>
      </c>
      <c r="AF32" s="25" t="e">
        <f>SUM(J32:AD32)</f>
        <v>#REF!</v>
      </c>
      <c r="AG32" s="25" t="e">
        <f>IF(#REF!=1,25,0)</f>
        <v>#REF!</v>
      </c>
      <c r="AH32" s="25" t="e">
        <f>IF(#REF!=2,22,0)</f>
        <v>#REF!</v>
      </c>
      <c r="AI32" s="25" t="e">
        <f>IF(#REF!=3,20,0)</f>
        <v>#REF!</v>
      </c>
      <c r="AJ32" s="25" t="e">
        <f>IF(#REF!=4,18,0)</f>
        <v>#REF!</v>
      </c>
      <c r="AK32" s="25" t="e">
        <f>IF(#REF!=5,16,0)</f>
        <v>#REF!</v>
      </c>
      <c r="AL32" s="25" t="e">
        <f>IF(#REF!=6,15,0)</f>
        <v>#REF!</v>
      </c>
      <c r="AM32" s="25" t="e">
        <f>IF(#REF!=7,14,0)</f>
        <v>#REF!</v>
      </c>
      <c r="AN32" s="25" t="e">
        <f>IF(#REF!=8,13,0)</f>
        <v>#REF!</v>
      </c>
      <c r="AO32" s="25" t="e">
        <f>IF(#REF!=9,12,0)</f>
        <v>#REF!</v>
      </c>
      <c r="AP32" s="25" t="e">
        <f>IF(#REF!=10,11,0)</f>
        <v>#REF!</v>
      </c>
      <c r="AQ32" s="25" t="e">
        <f>IF(#REF!=11,10,0)</f>
        <v>#REF!</v>
      </c>
      <c r="AR32" s="25" t="e">
        <f>IF(#REF!=12,9,0)</f>
        <v>#REF!</v>
      </c>
      <c r="AS32" s="25" t="e">
        <f>IF(#REF!=13,8,0)</f>
        <v>#REF!</v>
      </c>
      <c r="AT32" s="25" t="e">
        <f>IF(#REF!=14,7,0)</f>
        <v>#REF!</v>
      </c>
      <c r="AU32" s="25" t="e">
        <f>IF(#REF!=15,6,0)</f>
        <v>#REF!</v>
      </c>
      <c r="AV32" s="25" t="e">
        <f>IF(#REF!=16,5,0)</f>
        <v>#REF!</v>
      </c>
      <c r="AW32" s="25" t="e">
        <f>IF(#REF!=17,4,0)</f>
        <v>#REF!</v>
      </c>
      <c r="AX32" s="25" t="e">
        <f>IF(#REF!=18,3,0)</f>
        <v>#REF!</v>
      </c>
      <c r="AY32" s="25" t="e">
        <f>IF(#REF!=19,2,0)</f>
        <v>#REF!</v>
      </c>
      <c r="AZ32" s="25" t="e">
        <f>IF(#REF!=20,1,0)</f>
        <v>#REF!</v>
      </c>
      <c r="BA32" s="25" t="e">
        <f>IF(#REF!&gt;20,0,0)</f>
        <v>#REF!</v>
      </c>
      <c r="BB32" s="25" t="e">
        <f>IF(#REF!="сх",0,0)</f>
        <v>#REF!</v>
      </c>
      <c r="BC32" s="25" t="e">
        <f>SUM(AG32:BA32)</f>
        <v>#REF!</v>
      </c>
      <c r="BD32" s="25" t="e">
        <f>IF(#REF!=1,45,0)</f>
        <v>#REF!</v>
      </c>
      <c r="BE32" s="25" t="e">
        <f>IF(#REF!=2,42,0)</f>
        <v>#REF!</v>
      </c>
      <c r="BF32" s="25" t="e">
        <f>IF(#REF!=3,40,0)</f>
        <v>#REF!</v>
      </c>
      <c r="BG32" s="25" t="e">
        <f>IF(#REF!=4,38,0)</f>
        <v>#REF!</v>
      </c>
      <c r="BH32" s="25" t="e">
        <f>IF(#REF!=5,36,0)</f>
        <v>#REF!</v>
      </c>
      <c r="BI32" s="25" t="e">
        <f>IF(#REF!=6,35,0)</f>
        <v>#REF!</v>
      </c>
      <c r="BJ32" s="25" t="e">
        <f>IF(#REF!=7,34,0)</f>
        <v>#REF!</v>
      </c>
      <c r="BK32" s="25" t="e">
        <f>IF(#REF!=8,33,0)</f>
        <v>#REF!</v>
      </c>
      <c r="BL32" s="25" t="e">
        <f>IF(#REF!=9,32,0)</f>
        <v>#REF!</v>
      </c>
      <c r="BM32" s="25" t="e">
        <f>IF(#REF!=10,31,0)</f>
        <v>#REF!</v>
      </c>
      <c r="BN32" s="25" t="e">
        <f>IF(#REF!=11,30,0)</f>
        <v>#REF!</v>
      </c>
      <c r="BO32" s="25" t="e">
        <f>IF(#REF!=12,29,0)</f>
        <v>#REF!</v>
      </c>
      <c r="BP32" s="25" t="e">
        <f>IF(#REF!=13,28,0)</f>
        <v>#REF!</v>
      </c>
      <c r="BQ32" s="25" t="e">
        <f>IF(#REF!=14,27,0)</f>
        <v>#REF!</v>
      </c>
      <c r="BR32" s="25" t="e">
        <f>IF(#REF!=15,26,0)</f>
        <v>#REF!</v>
      </c>
      <c r="BS32" s="25" t="e">
        <f>IF(#REF!=16,25,0)</f>
        <v>#REF!</v>
      </c>
      <c r="BT32" s="25" t="e">
        <f>IF(#REF!=17,24,0)</f>
        <v>#REF!</v>
      </c>
      <c r="BU32" s="25" t="e">
        <f>IF(#REF!=18,23,0)</f>
        <v>#REF!</v>
      </c>
      <c r="BV32" s="25" t="e">
        <f>IF(#REF!=19,22,0)</f>
        <v>#REF!</v>
      </c>
      <c r="BW32" s="25" t="e">
        <f>IF(#REF!=20,21,0)</f>
        <v>#REF!</v>
      </c>
      <c r="BX32" s="25" t="e">
        <f>IF(#REF!=21,20,0)</f>
        <v>#REF!</v>
      </c>
      <c r="BY32" s="25" t="e">
        <f>IF(#REF!=22,19,0)</f>
        <v>#REF!</v>
      </c>
      <c r="BZ32" s="25" t="e">
        <f>IF(#REF!=23,18,0)</f>
        <v>#REF!</v>
      </c>
      <c r="CA32" s="25" t="e">
        <f>IF(#REF!=24,17,0)</f>
        <v>#REF!</v>
      </c>
      <c r="CB32" s="25" t="e">
        <f>IF(#REF!=25,16,0)</f>
        <v>#REF!</v>
      </c>
      <c r="CC32" s="25" t="e">
        <f>IF(#REF!=26,15,0)</f>
        <v>#REF!</v>
      </c>
      <c r="CD32" s="25" t="e">
        <f>IF(#REF!=27,14,0)</f>
        <v>#REF!</v>
      </c>
      <c r="CE32" s="25" t="e">
        <f>IF(#REF!=28,13,0)</f>
        <v>#REF!</v>
      </c>
      <c r="CF32" s="25" t="e">
        <f>IF(#REF!=29,12,0)</f>
        <v>#REF!</v>
      </c>
      <c r="CG32" s="25" t="e">
        <f>IF(#REF!=30,11,0)</f>
        <v>#REF!</v>
      </c>
      <c r="CH32" s="25" t="e">
        <f>IF(#REF!=31,10,0)</f>
        <v>#REF!</v>
      </c>
      <c r="CI32" s="25" t="e">
        <f>IF(#REF!=32,9,0)</f>
        <v>#REF!</v>
      </c>
      <c r="CJ32" s="25" t="e">
        <f>IF(#REF!=33,8,0)</f>
        <v>#REF!</v>
      </c>
      <c r="CK32" s="25" t="e">
        <f>IF(#REF!=34,7,0)</f>
        <v>#REF!</v>
      </c>
      <c r="CL32" s="25" t="e">
        <f>IF(#REF!=35,6,0)</f>
        <v>#REF!</v>
      </c>
      <c r="CM32" s="25" t="e">
        <f>IF(#REF!=36,5,0)</f>
        <v>#REF!</v>
      </c>
      <c r="CN32" s="25" t="e">
        <f>IF(#REF!=37,4,0)</f>
        <v>#REF!</v>
      </c>
      <c r="CO32" s="25" t="e">
        <f>IF(#REF!=38,3,0)</f>
        <v>#REF!</v>
      </c>
      <c r="CP32" s="25" t="e">
        <f>IF(#REF!=39,2,0)</f>
        <v>#REF!</v>
      </c>
      <c r="CQ32" s="25" t="e">
        <f>IF(#REF!=40,1,0)</f>
        <v>#REF!</v>
      </c>
      <c r="CR32" s="25" t="e">
        <f>IF(#REF!&gt;20,0,0)</f>
        <v>#REF!</v>
      </c>
      <c r="CS32" s="25" t="e">
        <f>IF(#REF!="сх",0,0)</f>
        <v>#REF!</v>
      </c>
      <c r="CT32" s="25" t="e">
        <f>SUM(BD32:CS32)</f>
        <v>#REF!</v>
      </c>
      <c r="CU32" s="25" t="e">
        <f>IF(#REF!=1,45,0)</f>
        <v>#REF!</v>
      </c>
      <c r="CV32" s="25" t="e">
        <f>IF(#REF!=2,42,0)</f>
        <v>#REF!</v>
      </c>
      <c r="CW32" s="25" t="e">
        <f>IF(#REF!=3,40,0)</f>
        <v>#REF!</v>
      </c>
      <c r="CX32" s="25" t="e">
        <f>IF(#REF!=4,38,0)</f>
        <v>#REF!</v>
      </c>
      <c r="CY32" s="25" t="e">
        <f>IF(#REF!=5,36,0)</f>
        <v>#REF!</v>
      </c>
      <c r="CZ32" s="25" t="e">
        <f>IF(#REF!=6,35,0)</f>
        <v>#REF!</v>
      </c>
      <c r="DA32" s="25" t="e">
        <f>IF(#REF!=7,34,0)</f>
        <v>#REF!</v>
      </c>
      <c r="DB32" s="25" t="e">
        <f>IF(#REF!=8,33,0)</f>
        <v>#REF!</v>
      </c>
      <c r="DC32" s="25" t="e">
        <f>IF(#REF!=9,32,0)</f>
        <v>#REF!</v>
      </c>
      <c r="DD32" s="25" t="e">
        <f>IF(#REF!=10,31,0)</f>
        <v>#REF!</v>
      </c>
      <c r="DE32" s="25" t="e">
        <f>IF(#REF!=11,30,0)</f>
        <v>#REF!</v>
      </c>
      <c r="DF32" s="25" t="e">
        <f>IF(#REF!=12,29,0)</f>
        <v>#REF!</v>
      </c>
      <c r="DG32" s="25" t="e">
        <f>IF(#REF!=13,28,0)</f>
        <v>#REF!</v>
      </c>
      <c r="DH32" s="25" t="e">
        <f>IF(#REF!=14,27,0)</f>
        <v>#REF!</v>
      </c>
      <c r="DI32" s="25" t="e">
        <f>IF(#REF!=15,26,0)</f>
        <v>#REF!</v>
      </c>
      <c r="DJ32" s="25" t="e">
        <f>IF(#REF!=16,25,0)</f>
        <v>#REF!</v>
      </c>
      <c r="DK32" s="25" t="e">
        <f>IF(#REF!=17,24,0)</f>
        <v>#REF!</v>
      </c>
      <c r="DL32" s="25" t="e">
        <f>IF(#REF!=18,23,0)</f>
        <v>#REF!</v>
      </c>
      <c r="DM32" s="25" t="e">
        <f>IF(#REF!=19,22,0)</f>
        <v>#REF!</v>
      </c>
      <c r="DN32" s="25" t="e">
        <f>IF(#REF!=20,21,0)</f>
        <v>#REF!</v>
      </c>
      <c r="DO32" s="25" t="e">
        <f>IF(#REF!=21,20,0)</f>
        <v>#REF!</v>
      </c>
      <c r="DP32" s="25" t="e">
        <f>IF(#REF!=22,19,0)</f>
        <v>#REF!</v>
      </c>
      <c r="DQ32" s="25" t="e">
        <f>IF(#REF!=23,18,0)</f>
        <v>#REF!</v>
      </c>
      <c r="DR32" s="25" t="e">
        <f>IF(#REF!=24,17,0)</f>
        <v>#REF!</v>
      </c>
      <c r="DS32" s="25" t="e">
        <f>IF(#REF!=25,16,0)</f>
        <v>#REF!</v>
      </c>
      <c r="DT32" s="25" t="e">
        <f>IF(#REF!=26,15,0)</f>
        <v>#REF!</v>
      </c>
      <c r="DU32" s="25" t="e">
        <f>IF(#REF!=27,14,0)</f>
        <v>#REF!</v>
      </c>
      <c r="DV32" s="25" t="e">
        <f>IF(#REF!=28,13,0)</f>
        <v>#REF!</v>
      </c>
      <c r="DW32" s="25" t="e">
        <f>IF(#REF!=29,12,0)</f>
        <v>#REF!</v>
      </c>
      <c r="DX32" s="25" t="e">
        <f>IF(#REF!=30,11,0)</f>
        <v>#REF!</v>
      </c>
      <c r="DY32" s="25" t="e">
        <f>IF(#REF!=31,10,0)</f>
        <v>#REF!</v>
      </c>
      <c r="DZ32" s="25" t="e">
        <f>IF(#REF!=32,9,0)</f>
        <v>#REF!</v>
      </c>
      <c r="EA32" s="25" t="e">
        <f>IF(#REF!=33,8,0)</f>
        <v>#REF!</v>
      </c>
      <c r="EB32" s="25" t="e">
        <f>IF(#REF!=34,7,0)</f>
        <v>#REF!</v>
      </c>
      <c r="EC32" s="25" t="e">
        <f>IF(#REF!=35,6,0)</f>
        <v>#REF!</v>
      </c>
      <c r="ED32" s="25" t="e">
        <f>IF(#REF!=36,5,0)</f>
        <v>#REF!</v>
      </c>
      <c r="EE32" s="25" t="e">
        <f>IF(#REF!=37,4,0)</f>
        <v>#REF!</v>
      </c>
      <c r="EF32" s="25" t="e">
        <f>IF(#REF!=38,3,0)</f>
        <v>#REF!</v>
      </c>
      <c r="EG32" s="25" t="e">
        <f>IF(#REF!=39,2,0)</f>
        <v>#REF!</v>
      </c>
      <c r="EH32" s="25" t="e">
        <f>IF(#REF!=40,1,0)</f>
        <v>#REF!</v>
      </c>
      <c r="EI32" s="25" t="e">
        <f>IF(#REF!&gt;20,0,0)</f>
        <v>#REF!</v>
      </c>
      <c r="EJ32" s="25" t="e">
        <f>IF(#REF!="сх",0,0)</f>
        <v>#REF!</v>
      </c>
      <c r="EK32" s="25" t="e">
        <f>SUM(CU32:EJ32)</f>
        <v>#REF!</v>
      </c>
      <c r="EL32" s="25"/>
      <c r="EM32" s="25" t="e">
        <f>IF(#REF!="сх","ноль",IF(#REF!&gt;0,#REF!,"Ноль"))</f>
        <v>#REF!</v>
      </c>
      <c r="EN32" s="25" t="e">
        <f>IF(#REF!="сх","ноль",IF(#REF!&gt;0,#REF!,"Ноль"))</f>
        <v>#REF!</v>
      </c>
      <c r="EO32" s="25"/>
      <c r="EP32" s="25" t="e">
        <f>MIN(EM32,EN32)</f>
        <v>#REF!</v>
      </c>
      <c r="EQ32" s="25" t="e">
        <f>IF(F32=#REF!,IF(#REF!&lt;#REF!,#REF!,EU32),#REF!)</f>
        <v>#REF!</v>
      </c>
      <c r="ER32" s="25" t="e">
        <f>IF(F32=#REF!,IF(#REF!&lt;#REF!,0,1))</f>
        <v>#REF!</v>
      </c>
      <c r="ES32" s="25" t="e">
        <f>IF(AND(EP32&gt;=21,EP32&lt;&gt;0),EP32,IF(F32&lt;#REF!,"СТОП",EQ32+ER32))</f>
        <v>#REF!</v>
      </c>
      <c r="ET32" s="25"/>
      <c r="EU32" s="25">
        <v>15</v>
      </c>
      <c r="EV32" s="25">
        <v>16</v>
      </c>
      <c r="EW32" s="25"/>
      <c r="EX32" s="27" t="e">
        <f>IF(#REF!=1,25,0)</f>
        <v>#REF!</v>
      </c>
      <c r="EY32" s="27" t="e">
        <f>IF(#REF!=2,22,0)</f>
        <v>#REF!</v>
      </c>
      <c r="EZ32" s="27" t="e">
        <f>IF(#REF!=3,20,0)</f>
        <v>#REF!</v>
      </c>
      <c r="FA32" s="27" t="e">
        <f>IF(#REF!=4,18,0)</f>
        <v>#REF!</v>
      </c>
      <c r="FB32" s="27" t="e">
        <f>IF(#REF!=5,16,0)</f>
        <v>#REF!</v>
      </c>
      <c r="FC32" s="27" t="e">
        <f>IF(#REF!=6,15,0)</f>
        <v>#REF!</v>
      </c>
      <c r="FD32" s="27" t="e">
        <f>IF(#REF!=7,14,0)</f>
        <v>#REF!</v>
      </c>
      <c r="FE32" s="27" t="e">
        <f>IF(#REF!=8,13,0)</f>
        <v>#REF!</v>
      </c>
      <c r="FF32" s="27" t="e">
        <f>IF(#REF!=9,12,0)</f>
        <v>#REF!</v>
      </c>
      <c r="FG32" s="27" t="e">
        <f>IF(#REF!=10,11,0)</f>
        <v>#REF!</v>
      </c>
      <c r="FH32" s="27" t="e">
        <f>IF(#REF!=11,10,0)</f>
        <v>#REF!</v>
      </c>
      <c r="FI32" s="27" t="e">
        <f>IF(#REF!=12,9,0)</f>
        <v>#REF!</v>
      </c>
      <c r="FJ32" s="27" t="e">
        <f>IF(#REF!=13,8,0)</f>
        <v>#REF!</v>
      </c>
      <c r="FK32" s="27" t="e">
        <f>IF(#REF!=14,7,0)</f>
        <v>#REF!</v>
      </c>
      <c r="FL32" s="27" t="e">
        <f>IF(#REF!=15,6,0)</f>
        <v>#REF!</v>
      </c>
      <c r="FM32" s="27" t="e">
        <f>IF(#REF!=16,5,0)</f>
        <v>#REF!</v>
      </c>
      <c r="FN32" s="27" t="e">
        <f>IF(#REF!=17,4,0)</f>
        <v>#REF!</v>
      </c>
      <c r="FO32" s="27" t="e">
        <f>IF(#REF!=18,3,0)</f>
        <v>#REF!</v>
      </c>
      <c r="FP32" s="27" t="e">
        <f>IF(#REF!=19,2,0)</f>
        <v>#REF!</v>
      </c>
      <c r="FQ32" s="27" t="e">
        <f>IF(#REF!=20,1,0)</f>
        <v>#REF!</v>
      </c>
      <c r="FR32" s="27" t="e">
        <f>IF(#REF!&gt;20,0,0)</f>
        <v>#REF!</v>
      </c>
      <c r="FS32" s="27" t="e">
        <f>IF(#REF!="сх",0,0)</f>
        <v>#REF!</v>
      </c>
      <c r="FT32" s="27" t="e">
        <f>SUM(EX32:FS32)</f>
        <v>#REF!</v>
      </c>
      <c r="FU32" s="27" t="e">
        <f>IF(#REF!=1,25,0)</f>
        <v>#REF!</v>
      </c>
      <c r="FV32" s="27" t="e">
        <f>IF(#REF!=2,22,0)</f>
        <v>#REF!</v>
      </c>
      <c r="FW32" s="27" t="e">
        <f>IF(#REF!=3,20,0)</f>
        <v>#REF!</v>
      </c>
      <c r="FX32" s="27" t="e">
        <f>IF(#REF!=4,18,0)</f>
        <v>#REF!</v>
      </c>
      <c r="FY32" s="27" t="e">
        <f>IF(#REF!=5,16,0)</f>
        <v>#REF!</v>
      </c>
      <c r="FZ32" s="27" t="e">
        <f>IF(#REF!=6,15,0)</f>
        <v>#REF!</v>
      </c>
      <c r="GA32" s="27" t="e">
        <f>IF(#REF!=7,14,0)</f>
        <v>#REF!</v>
      </c>
      <c r="GB32" s="27" t="e">
        <f>IF(#REF!=8,13,0)</f>
        <v>#REF!</v>
      </c>
      <c r="GC32" s="27" t="e">
        <f>IF(#REF!=9,12,0)</f>
        <v>#REF!</v>
      </c>
      <c r="GD32" s="27" t="e">
        <f>IF(#REF!=10,11,0)</f>
        <v>#REF!</v>
      </c>
      <c r="GE32" s="27" t="e">
        <f>IF(#REF!=11,10,0)</f>
        <v>#REF!</v>
      </c>
      <c r="GF32" s="27" t="e">
        <f>IF(#REF!=12,9,0)</f>
        <v>#REF!</v>
      </c>
      <c r="GG32" s="27" t="e">
        <f>IF(#REF!=13,8,0)</f>
        <v>#REF!</v>
      </c>
      <c r="GH32" s="27" t="e">
        <f>IF(#REF!=14,7,0)</f>
        <v>#REF!</v>
      </c>
      <c r="GI32" s="27" t="e">
        <f>IF(#REF!=15,6,0)</f>
        <v>#REF!</v>
      </c>
      <c r="GJ32" s="27" t="e">
        <f>IF(#REF!=16,5,0)</f>
        <v>#REF!</v>
      </c>
      <c r="GK32" s="27" t="e">
        <f>IF(#REF!=17,4,0)</f>
        <v>#REF!</v>
      </c>
      <c r="GL32" s="27" t="e">
        <f>IF(#REF!=18,3,0)</f>
        <v>#REF!</v>
      </c>
      <c r="GM32" s="27" t="e">
        <f>IF(#REF!=19,2,0)</f>
        <v>#REF!</v>
      </c>
      <c r="GN32" s="27" t="e">
        <f>IF(#REF!=20,1,0)</f>
        <v>#REF!</v>
      </c>
      <c r="GO32" s="27" t="e">
        <f>IF(#REF!&gt;20,0,0)</f>
        <v>#REF!</v>
      </c>
      <c r="GP32" s="27" t="e">
        <f>IF(#REF!="сх",0,0)</f>
        <v>#REF!</v>
      </c>
      <c r="GQ32" s="27" t="e">
        <f>SUM(FU32:GP32)</f>
        <v>#REF!</v>
      </c>
      <c r="GR32" s="27" t="e">
        <f>IF(#REF!=1,100,0)</f>
        <v>#REF!</v>
      </c>
      <c r="GS32" s="27" t="e">
        <f>IF(#REF!=2,98,0)</f>
        <v>#REF!</v>
      </c>
      <c r="GT32" s="27" t="e">
        <f>IF(#REF!=3,95,0)</f>
        <v>#REF!</v>
      </c>
      <c r="GU32" s="27" t="e">
        <f>IF(#REF!=4,93,0)</f>
        <v>#REF!</v>
      </c>
      <c r="GV32" s="27" t="e">
        <f>IF(#REF!=5,90,0)</f>
        <v>#REF!</v>
      </c>
      <c r="GW32" s="27" t="e">
        <f>IF(#REF!=6,88,0)</f>
        <v>#REF!</v>
      </c>
      <c r="GX32" s="27" t="e">
        <f>IF(#REF!=7,85,0)</f>
        <v>#REF!</v>
      </c>
      <c r="GY32" s="27" t="e">
        <f>IF(#REF!=8,83,0)</f>
        <v>#REF!</v>
      </c>
      <c r="GZ32" s="27" t="e">
        <f>IF(#REF!=9,80,0)</f>
        <v>#REF!</v>
      </c>
      <c r="HA32" s="27" t="e">
        <f>IF(#REF!=10,78,0)</f>
        <v>#REF!</v>
      </c>
      <c r="HB32" s="27" t="e">
        <f>IF(#REF!=11,75,0)</f>
        <v>#REF!</v>
      </c>
      <c r="HC32" s="27" t="e">
        <f>IF(#REF!=12,73,0)</f>
        <v>#REF!</v>
      </c>
      <c r="HD32" s="27" t="e">
        <f>IF(#REF!=13,70,0)</f>
        <v>#REF!</v>
      </c>
      <c r="HE32" s="27" t="e">
        <f>IF(#REF!=14,68,0)</f>
        <v>#REF!</v>
      </c>
      <c r="HF32" s="27" t="e">
        <f>IF(#REF!=15,65,0)</f>
        <v>#REF!</v>
      </c>
      <c r="HG32" s="27" t="e">
        <f>IF(#REF!=16,63,0)</f>
        <v>#REF!</v>
      </c>
      <c r="HH32" s="27" t="e">
        <f>IF(#REF!=17,60,0)</f>
        <v>#REF!</v>
      </c>
      <c r="HI32" s="27" t="e">
        <f>IF(#REF!=18,58,0)</f>
        <v>#REF!</v>
      </c>
      <c r="HJ32" s="27" t="e">
        <f>IF(#REF!=19,55,0)</f>
        <v>#REF!</v>
      </c>
      <c r="HK32" s="27" t="e">
        <f>IF(#REF!=20,53,0)</f>
        <v>#REF!</v>
      </c>
      <c r="HL32" s="27" t="e">
        <f>IF(#REF!&gt;20,0,0)</f>
        <v>#REF!</v>
      </c>
      <c r="HM32" s="27" t="e">
        <f>IF(#REF!="сх",0,0)</f>
        <v>#REF!</v>
      </c>
      <c r="HN32" s="27" t="e">
        <f>SUM(GR32:HM32)</f>
        <v>#REF!</v>
      </c>
      <c r="HO32" s="27" t="e">
        <f>IF(#REF!=1,100,0)</f>
        <v>#REF!</v>
      </c>
      <c r="HP32" s="27" t="e">
        <f>IF(#REF!=2,98,0)</f>
        <v>#REF!</v>
      </c>
      <c r="HQ32" s="27" t="e">
        <f>IF(#REF!=3,95,0)</f>
        <v>#REF!</v>
      </c>
      <c r="HR32" s="27" t="e">
        <f>IF(#REF!=4,93,0)</f>
        <v>#REF!</v>
      </c>
      <c r="HS32" s="27" t="e">
        <f>IF(#REF!=5,90,0)</f>
        <v>#REF!</v>
      </c>
      <c r="HT32" s="27" t="e">
        <f>IF(#REF!=6,88,0)</f>
        <v>#REF!</v>
      </c>
      <c r="HU32" s="27" t="e">
        <f>IF(#REF!=7,85,0)</f>
        <v>#REF!</v>
      </c>
      <c r="HV32" s="27" t="e">
        <f>IF(#REF!=8,83,0)</f>
        <v>#REF!</v>
      </c>
      <c r="HW32" s="27" t="e">
        <f>IF(#REF!=9,80,0)</f>
        <v>#REF!</v>
      </c>
      <c r="HX32" s="27" t="e">
        <f>IF(#REF!=10,78,0)</f>
        <v>#REF!</v>
      </c>
      <c r="HY32" s="27" t="e">
        <f>IF(#REF!=11,75,0)</f>
        <v>#REF!</v>
      </c>
      <c r="HZ32" s="27" t="e">
        <f>IF(#REF!=12,73,0)</f>
        <v>#REF!</v>
      </c>
      <c r="IA32" s="27" t="e">
        <f>IF(#REF!=13,70,0)</f>
        <v>#REF!</v>
      </c>
      <c r="IB32" s="27" t="e">
        <f>IF(#REF!=14,68,0)</f>
        <v>#REF!</v>
      </c>
      <c r="IC32" s="27" t="e">
        <f>IF(#REF!=15,65,0)</f>
        <v>#REF!</v>
      </c>
      <c r="ID32" s="27" t="e">
        <f>IF(#REF!=16,63,0)</f>
        <v>#REF!</v>
      </c>
      <c r="IE32" s="27" t="e">
        <f>IF(#REF!=17,60,0)</f>
        <v>#REF!</v>
      </c>
      <c r="IF32" s="27" t="e">
        <f>IF(#REF!=18,58,0)</f>
        <v>#REF!</v>
      </c>
      <c r="IG32" s="27" t="e">
        <f>IF(#REF!=19,55,0)</f>
        <v>#REF!</v>
      </c>
      <c r="IH32" s="27" t="e">
        <f>IF(#REF!=20,53,0)</f>
        <v>#REF!</v>
      </c>
      <c r="II32" s="27" t="e">
        <f>IF(#REF!&gt;20,0,0)</f>
        <v>#REF!</v>
      </c>
      <c r="IJ32" s="27" t="e">
        <f>IF(#REF!="сх",0,0)</f>
        <v>#REF!</v>
      </c>
      <c r="IK32" s="27" t="e">
        <f>SUM(HO32:IJ32)</f>
        <v>#REF!</v>
      </c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3" customFormat="1" ht="15.75">
      <c r="A33" s="45"/>
      <c r="B33" s="54"/>
      <c r="C33" s="57"/>
      <c r="D33" s="45"/>
      <c r="E33" s="45"/>
      <c r="F33" s="45"/>
      <c r="G33" s="24"/>
      <c r="H33" s="25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s="3" customFormat="1" ht="15.75">
      <c r="A34" s="45"/>
      <c r="B34" s="54"/>
      <c r="C34" s="57"/>
      <c r="D34" s="45"/>
      <c r="E34" s="45"/>
      <c r="F34" s="45"/>
      <c r="G34" s="24"/>
      <c r="H34" s="25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s="3" customFormat="1" ht="15.75">
      <c r="A35" s="45"/>
      <c r="B35" s="54"/>
      <c r="C35" s="57"/>
      <c r="D35" s="45"/>
      <c r="E35" s="45"/>
      <c r="F35" s="45"/>
      <c r="G35" s="24"/>
      <c r="H35" s="25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3" customFormat="1" ht="15.75">
      <c r="A36" s="45"/>
      <c r="B36" s="54"/>
      <c r="C36" s="57"/>
      <c r="D36" s="45"/>
      <c r="E36" s="45"/>
      <c r="F36" s="45"/>
      <c r="G36" s="24"/>
      <c r="H36" s="25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3" customFormat="1" ht="15.75">
      <c r="A37" s="45"/>
      <c r="B37" s="54"/>
      <c r="C37" s="57"/>
      <c r="D37" s="45"/>
      <c r="E37" s="45"/>
      <c r="F37" s="45"/>
      <c r="G37" s="24"/>
      <c r="H37" s="25"/>
      <c r="I37" s="2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3" customFormat="1" ht="16.5" thickBot="1">
      <c r="A38" s="46"/>
      <c r="B38" s="55"/>
      <c r="C38" s="58"/>
      <c r="D38" s="46"/>
      <c r="E38" s="46"/>
      <c r="F38" s="46"/>
      <c r="G38" s="24"/>
      <c r="H38" s="25"/>
      <c r="I38" s="26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s="3" customFormat="1" ht="15.75">
      <c r="A39" s="44">
        <v>4</v>
      </c>
      <c r="B39" s="53" t="s">
        <v>36</v>
      </c>
      <c r="C39" s="56" t="s">
        <v>37</v>
      </c>
      <c r="D39" s="44">
        <v>239</v>
      </c>
      <c r="E39" s="44">
        <v>257</v>
      </c>
      <c r="F39" s="44">
        <f>SUM(D39+E39)</f>
        <v>496</v>
      </c>
      <c r="G39" s="24" t="e">
        <f>#REF!+#REF!</f>
        <v>#REF!</v>
      </c>
      <c r="H39" s="25"/>
      <c r="I39" s="26"/>
      <c r="J39" s="25" t="e">
        <f>IF(#REF!=1,25,0)</f>
        <v>#REF!</v>
      </c>
      <c r="K39" s="25" t="e">
        <f>IF(#REF!=2,22,0)</f>
        <v>#REF!</v>
      </c>
      <c r="L39" s="25" t="e">
        <f>IF(#REF!=3,20,0)</f>
        <v>#REF!</v>
      </c>
      <c r="M39" s="25" t="e">
        <f>IF(#REF!=4,18,0)</f>
        <v>#REF!</v>
      </c>
      <c r="N39" s="25" t="e">
        <f>IF(#REF!=5,16,0)</f>
        <v>#REF!</v>
      </c>
      <c r="O39" s="25" t="e">
        <f>IF(#REF!=6,15,0)</f>
        <v>#REF!</v>
      </c>
      <c r="P39" s="25" t="e">
        <f>IF(#REF!=7,14,0)</f>
        <v>#REF!</v>
      </c>
      <c r="Q39" s="25" t="e">
        <f>IF(#REF!=8,13,0)</f>
        <v>#REF!</v>
      </c>
      <c r="R39" s="25" t="e">
        <f>IF(#REF!=9,12,0)</f>
        <v>#REF!</v>
      </c>
      <c r="S39" s="25" t="e">
        <f>IF(#REF!=10,11,0)</f>
        <v>#REF!</v>
      </c>
      <c r="T39" s="25" t="e">
        <f>IF(#REF!=11,10,0)</f>
        <v>#REF!</v>
      </c>
      <c r="U39" s="25" t="e">
        <f>IF(#REF!=12,9,0)</f>
        <v>#REF!</v>
      </c>
      <c r="V39" s="25" t="e">
        <f>IF(#REF!=13,8,0)</f>
        <v>#REF!</v>
      </c>
      <c r="W39" s="25" t="e">
        <f>IF(#REF!=14,7,0)</f>
        <v>#REF!</v>
      </c>
      <c r="X39" s="25" t="e">
        <f>IF(#REF!=15,6,0)</f>
        <v>#REF!</v>
      </c>
      <c r="Y39" s="25" t="e">
        <f>IF(#REF!=16,5,0)</f>
        <v>#REF!</v>
      </c>
      <c r="Z39" s="25" t="e">
        <f>IF(#REF!=17,4,0)</f>
        <v>#REF!</v>
      </c>
      <c r="AA39" s="25" t="e">
        <f>IF(#REF!=18,3,0)</f>
        <v>#REF!</v>
      </c>
      <c r="AB39" s="25" t="e">
        <f>IF(#REF!=19,2,0)</f>
        <v>#REF!</v>
      </c>
      <c r="AC39" s="25" t="e">
        <f>IF(#REF!=20,1,0)</f>
        <v>#REF!</v>
      </c>
      <c r="AD39" s="25" t="e">
        <f>IF(#REF!&gt;20,0,0)</f>
        <v>#REF!</v>
      </c>
      <c r="AE39" s="25" t="e">
        <f>IF(#REF!="сх",0,0)</f>
        <v>#REF!</v>
      </c>
      <c r="AF39" s="25" t="e">
        <f>SUM(J39:AD39)</f>
        <v>#REF!</v>
      </c>
      <c r="AG39" s="25" t="e">
        <f>IF(#REF!=1,25,0)</f>
        <v>#REF!</v>
      </c>
      <c r="AH39" s="25" t="e">
        <f>IF(#REF!=2,22,0)</f>
        <v>#REF!</v>
      </c>
      <c r="AI39" s="25" t="e">
        <f>IF(#REF!=3,20,0)</f>
        <v>#REF!</v>
      </c>
      <c r="AJ39" s="25" t="e">
        <f>IF(#REF!=4,18,0)</f>
        <v>#REF!</v>
      </c>
      <c r="AK39" s="25" t="e">
        <f>IF(#REF!=5,16,0)</f>
        <v>#REF!</v>
      </c>
      <c r="AL39" s="25" t="e">
        <f>IF(#REF!=6,15,0)</f>
        <v>#REF!</v>
      </c>
      <c r="AM39" s="25" t="e">
        <f>IF(#REF!=7,14,0)</f>
        <v>#REF!</v>
      </c>
      <c r="AN39" s="25" t="e">
        <f>IF(#REF!=8,13,0)</f>
        <v>#REF!</v>
      </c>
      <c r="AO39" s="25" t="e">
        <f>IF(#REF!=9,12,0)</f>
        <v>#REF!</v>
      </c>
      <c r="AP39" s="25" t="e">
        <f>IF(#REF!=10,11,0)</f>
        <v>#REF!</v>
      </c>
      <c r="AQ39" s="25" t="e">
        <f>IF(#REF!=11,10,0)</f>
        <v>#REF!</v>
      </c>
      <c r="AR39" s="25" t="e">
        <f>IF(#REF!=12,9,0)</f>
        <v>#REF!</v>
      </c>
      <c r="AS39" s="25" t="e">
        <f>IF(#REF!=13,8,0)</f>
        <v>#REF!</v>
      </c>
      <c r="AT39" s="25" t="e">
        <f>IF(#REF!=14,7,0)</f>
        <v>#REF!</v>
      </c>
      <c r="AU39" s="25" t="e">
        <f>IF(#REF!=15,6,0)</f>
        <v>#REF!</v>
      </c>
      <c r="AV39" s="25" t="e">
        <f>IF(#REF!=16,5,0)</f>
        <v>#REF!</v>
      </c>
      <c r="AW39" s="25" t="e">
        <f>IF(#REF!=17,4,0)</f>
        <v>#REF!</v>
      </c>
      <c r="AX39" s="25" t="e">
        <f>IF(#REF!=18,3,0)</f>
        <v>#REF!</v>
      </c>
      <c r="AY39" s="25" t="e">
        <f>IF(#REF!=19,2,0)</f>
        <v>#REF!</v>
      </c>
      <c r="AZ39" s="25" t="e">
        <f>IF(#REF!=20,1,0)</f>
        <v>#REF!</v>
      </c>
      <c r="BA39" s="25" t="e">
        <f>IF(#REF!&gt;20,0,0)</f>
        <v>#REF!</v>
      </c>
      <c r="BB39" s="25" t="e">
        <f>IF(#REF!="сх",0,0)</f>
        <v>#REF!</v>
      </c>
      <c r="BC39" s="25" t="e">
        <f>SUM(AG39:BA39)</f>
        <v>#REF!</v>
      </c>
      <c r="BD39" s="25" t="e">
        <f>IF(#REF!=1,45,0)</f>
        <v>#REF!</v>
      </c>
      <c r="BE39" s="25" t="e">
        <f>IF(#REF!=2,42,0)</f>
        <v>#REF!</v>
      </c>
      <c r="BF39" s="25" t="e">
        <f>IF(#REF!=3,40,0)</f>
        <v>#REF!</v>
      </c>
      <c r="BG39" s="25" t="e">
        <f>IF(#REF!=4,38,0)</f>
        <v>#REF!</v>
      </c>
      <c r="BH39" s="25" t="e">
        <f>IF(#REF!=5,36,0)</f>
        <v>#REF!</v>
      </c>
      <c r="BI39" s="25" t="e">
        <f>IF(#REF!=6,35,0)</f>
        <v>#REF!</v>
      </c>
      <c r="BJ39" s="25" t="e">
        <f>IF(#REF!=7,34,0)</f>
        <v>#REF!</v>
      </c>
      <c r="BK39" s="25" t="e">
        <f>IF(#REF!=8,33,0)</f>
        <v>#REF!</v>
      </c>
      <c r="BL39" s="25" t="e">
        <f>IF(#REF!=9,32,0)</f>
        <v>#REF!</v>
      </c>
      <c r="BM39" s="25" t="e">
        <f>IF(#REF!=10,31,0)</f>
        <v>#REF!</v>
      </c>
      <c r="BN39" s="25" t="e">
        <f>IF(#REF!=11,30,0)</f>
        <v>#REF!</v>
      </c>
      <c r="BO39" s="25" t="e">
        <f>IF(#REF!=12,29,0)</f>
        <v>#REF!</v>
      </c>
      <c r="BP39" s="25" t="e">
        <f>IF(#REF!=13,28,0)</f>
        <v>#REF!</v>
      </c>
      <c r="BQ39" s="25" t="e">
        <f>IF(#REF!=14,27,0)</f>
        <v>#REF!</v>
      </c>
      <c r="BR39" s="25" t="e">
        <f>IF(#REF!=15,26,0)</f>
        <v>#REF!</v>
      </c>
      <c r="BS39" s="25" t="e">
        <f>IF(#REF!=16,25,0)</f>
        <v>#REF!</v>
      </c>
      <c r="BT39" s="25" t="e">
        <f>IF(#REF!=17,24,0)</f>
        <v>#REF!</v>
      </c>
      <c r="BU39" s="25" t="e">
        <f>IF(#REF!=18,23,0)</f>
        <v>#REF!</v>
      </c>
      <c r="BV39" s="25" t="e">
        <f>IF(#REF!=19,22,0)</f>
        <v>#REF!</v>
      </c>
      <c r="BW39" s="25" t="e">
        <f>IF(#REF!=20,21,0)</f>
        <v>#REF!</v>
      </c>
      <c r="BX39" s="25" t="e">
        <f>IF(#REF!=21,20,0)</f>
        <v>#REF!</v>
      </c>
      <c r="BY39" s="25" t="e">
        <f>IF(#REF!=22,19,0)</f>
        <v>#REF!</v>
      </c>
      <c r="BZ39" s="25" t="e">
        <f>IF(#REF!=23,18,0)</f>
        <v>#REF!</v>
      </c>
      <c r="CA39" s="25" t="e">
        <f>IF(#REF!=24,17,0)</f>
        <v>#REF!</v>
      </c>
      <c r="CB39" s="25" t="e">
        <f>IF(#REF!=25,16,0)</f>
        <v>#REF!</v>
      </c>
      <c r="CC39" s="25" t="e">
        <f>IF(#REF!=26,15,0)</f>
        <v>#REF!</v>
      </c>
      <c r="CD39" s="25" t="e">
        <f>IF(#REF!=27,14,0)</f>
        <v>#REF!</v>
      </c>
      <c r="CE39" s="25" t="e">
        <f>IF(#REF!=28,13,0)</f>
        <v>#REF!</v>
      </c>
      <c r="CF39" s="25" t="e">
        <f>IF(#REF!=29,12,0)</f>
        <v>#REF!</v>
      </c>
      <c r="CG39" s="25" t="e">
        <f>IF(#REF!=30,11,0)</f>
        <v>#REF!</v>
      </c>
      <c r="CH39" s="25" t="e">
        <f>IF(#REF!=31,10,0)</f>
        <v>#REF!</v>
      </c>
      <c r="CI39" s="25" t="e">
        <f>IF(#REF!=32,9,0)</f>
        <v>#REF!</v>
      </c>
      <c r="CJ39" s="25" t="e">
        <f>IF(#REF!=33,8,0)</f>
        <v>#REF!</v>
      </c>
      <c r="CK39" s="25" t="e">
        <f>IF(#REF!=34,7,0)</f>
        <v>#REF!</v>
      </c>
      <c r="CL39" s="25" t="e">
        <f>IF(#REF!=35,6,0)</f>
        <v>#REF!</v>
      </c>
      <c r="CM39" s="25" t="e">
        <f>IF(#REF!=36,5,0)</f>
        <v>#REF!</v>
      </c>
      <c r="CN39" s="25" t="e">
        <f>IF(#REF!=37,4,0)</f>
        <v>#REF!</v>
      </c>
      <c r="CO39" s="25" t="e">
        <f>IF(#REF!=38,3,0)</f>
        <v>#REF!</v>
      </c>
      <c r="CP39" s="25" t="e">
        <f>IF(#REF!=39,2,0)</f>
        <v>#REF!</v>
      </c>
      <c r="CQ39" s="25" t="e">
        <f>IF(#REF!=40,1,0)</f>
        <v>#REF!</v>
      </c>
      <c r="CR39" s="25" t="e">
        <f>IF(#REF!&gt;20,0,0)</f>
        <v>#REF!</v>
      </c>
      <c r="CS39" s="25" t="e">
        <f>IF(#REF!="сх",0,0)</f>
        <v>#REF!</v>
      </c>
      <c r="CT39" s="25" t="e">
        <f>SUM(BD39:CS39)</f>
        <v>#REF!</v>
      </c>
      <c r="CU39" s="25" t="e">
        <f>IF(#REF!=1,45,0)</f>
        <v>#REF!</v>
      </c>
      <c r="CV39" s="25" t="e">
        <f>IF(#REF!=2,42,0)</f>
        <v>#REF!</v>
      </c>
      <c r="CW39" s="25" t="e">
        <f>IF(#REF!=3,40,0)</f>
        <v>#REF!</v>
      </c>
      <c r="CX39" s="25" t="e">
        <f>IF(#REF!=4,38,0)</f>
        <v>#REF!</v>
      </c>
      <c r="CY39" s="25" t="e">
        <f>IF(#REF!=5,36,0)</f>
        <v>#REF!</v>
      </c>
      <c r="CZ39" s="25" t="e">
        <f>IF(#REF!=6,35,0)</f>
        <v>#REF!</v>
      </c>
      <c r="DA39" s="25" t="e">
        <f>IF(#REF!=7,34,0)</f>
        <v>#REF!</v>
      </c>
      <c r="DB39" s="25" t="e">
        <f>IF(#REF!=8,33,0)</f>
        <v>#REF!</v>
      </c>
      <c r="DC39" s="25" t="e">
        <f>IF(#REF!=9,32,0)</f>
        <v>#REF!</v>
      </c>
      <c r="DD39" s="25" t="e">
        <f>IF(#REF!=10,31,0)</f>
        <v>#REF!</v>
      </c>
      <c r="DE39" s="25" t="e">
        <f>IF(#REF!=11,30,0)</f>
        <v>#REF!</v>
      </c>
      <c r="DF39" s="25" t="e">
        <f>IF(#REF!=12,29,0)</f>
        <v>#REF!</v>
      </c>
      <c r="DG39" s="25" t="e">
        <f>IF(#REF!=13,28,0)</f>
        <v>#REF!</v>
      </c>
      <c r="DH39" s="25" t="e">
        <f>IF(#REF!=14,27,0)</f>
        <v>#REF!</v>
      </c>
      <c r="DI39" s="25" t="e">
        <f>IF(#REF!=15,26,0)</f>
        <v>#REF!</v>
      </c>
      <c r="DJ39" s="25" t="e">
        <f>IF(#REF!=16,25,0)</f>
        <v>#REF!</v>
      </c>
      <c r="DK39" s="25" t="e">
        <f>IF(#REF!=17,24,0)</f>
        <v>#REF!</v>
      </c>
      <c r="DL39" s="25" t="e">
        <f>IF(#REF!=18,23,0)</f>
        <v>#REF!</v>
      </c>
      <c r="DM39" s="25" t="e">
        <f>IF(#REF!=19,22,0)</f>
        <v>#REF!</v>
      </c>
      <c r="DN39" s="25" t="e">
        <f>IF(#REF!=20,21,0)</f>
        <v>#REF!</v>
      </c>
      <c r="DO39" s="25" t="e">
        <f>IF(#REF!=21,20,0)</f>
        <v>#REF!</v>
      </c>
      <c r="DP39" s="25" t="e">
        <f>IF(#REF!=22,19,0)</f>
        <v>#REF!</v>
      </c>
      <c r="DQ39" s="25" t="e">
        <f>IF(#REF!=23,18,0)</f>
        <v>#REF!</v>
      </c>
      <c r="DR39" s="25" t="e">
        <f>IF(#REF!=24,17,0)</f>
        <v>#REF!</v>
      </c>
      <c r="DS39" s="25" t="e">
        <f>IF(#REF!=25,16,0)</f>
        <v>#REF!</v>
      </c>
      <c r="DT39" s="25" t="e">
        <f>IF(#REF!=26,15,0)</f>
        <v>#REF!</v>
      </c>
      <c r="DU39" s="25" t="e">
        <f>IF(#REF!=27,14,0)</f>
        <v>#REF!</v>
      </c>
      <c r="DV39" s="25" t="e">
        <f>IF(#REF!=28,13,0)</f>
        <v>#REF!</v>
      </c>
      <c r="DW39" s="25" t="e">
        <f>IF(#REF!=29,12,0)</f>
        <v>#REF!</v>
      </c>
      <c r="DX39" s="25" t="e">
        <f>IF(#REF!=30,11,0)</f>
        <v>#REF!</v>
      </c>
      <c r="DY39" s="25" t="e">
        <f>IF(#REF!=31,10,0)</f>
        <v>#REF!</v>
      </c>
      <c r="DZ39" s="25" t="e">
        <f>IF(#REF!=32,9,0)</f>
        <v>#REF!</v>
      </c>
      <c r="EA39" s="25" t="e">
        <f>IF(#REF!=33,8,0)</f>
        <v>#REF!</v>
      </c>
      <c r="EB39" s="25" t="e">
        <f>IF(#REF!=34,7,0)</f>
        <v>#REF!</v>
      </c>
      <c r="EC39" s="25" t="e">
        <f>IF(#REF!=35,6,0)</f>
        <v>#REF!</v>
      </c>
      <c r="ED39" s="25" t="e">
        <f>IF(#REF!=36,5,0)</f>
        <v>#REF!</v>
      </c>
      <c r="EE39" s="25" t="e">
        <f>IF(#REF!=37,4,0)</f>
        <v>#REF!</v>
      </c>
      <c r="EF39" s="25" t="e">
        <f>IF(#REF!=38,3,0)</f>
        <v>#REF!</v>
      </c>
      <c r="EG39" s="25" t="e">
        <f>IF(#REF!=39,2,0)</f>
        <v>#REF!</v>
      </c>
      <c r="EH39" s="25" t="e">
        <f>IF(#REF!=40,1,0)</f>
        <v>#REF!</v>
      </c>
      <c r="EI39" s="25" t="e">
        <f>IF(#REF!&gt;20,0,0)</f>
        <v>#REF!</v>
      </c>
      <c r="EJ39" s="25" t="e">
        <f>IF(#REF!="сх",0,0)</f>
        <v>#REF!</v>
      </c>
      <c r="EK39" s="25" t="e">
        <f>SUM(CU39:EJ39)</f>
        <v>#REF!</v>
      </c>
      <c r="EL39" s="25"/>
      <c r="EM39" s="25" t="e">
        <f>IF(#REF!="сх","ноль",IF(#REF!&gt;0,#REF!,"Ноль"))</f>
        <v>#REF!</v>
      </c>
      <c r="EN39" s="25" t="e">
        <f>IF(#REF!="сх","ноль",IF(#REF!&gt;0,#REF!,"Ноль"))</f>
        <v>#REF!</v>
      </c>
      <c r="EO39" s="25"/>
      <c r="EP39" s="25" t="e">
        <f>MIN(EM39,EN39)</f>
        <v>#REF!</v>
      </c>
      <c r="EQ39" s="25" t="e">
        <f>IF(F39=#REF!,IF(#REF!&lt;#REF!,#REF!,EU39),#REF!)</f>
        <v>#REF!</v>
      </c>
      <c r="ER39" s="25" t="e">
        <f>IF(F39=#REF!,IF(#REF!&lt;#REF!,0,1))</f>
        <v>#REF!</v>
      </c>
      <c r="ES39" s="25" t="e">
        <f>IF(AND(EP39&gt;=21,EP39&lt;&gt;0),EP39,IF(F39&lt;#REF!,"СТОП",EQ39+ER39))</f>
        <v>#REF!</v>
      </c>
      <c r="ET39" s="25"/>
      <c r="EU39" s="25">
        <v>15</v>
      </c>
      <c r="EV39" s="25">
        <v>16</v>
      </c>
      <c r="EW39" s="25"/>
      <c r="EX39" s="27" t="e">
        <f>IF(#REF!=1,25,0)</f>
        <v>#REF!</v>
      </c>
      <c r="EY39" s="27" t="e">
        <f>IF(#REF!=2,22,0)</f>
        <v>#REF!</v>
      </c>
      <c r="EZ39" s="27" t="e">
        <f>IF(#REF!=3,20,0)</f>
        <v>#REF!</v>
      </c>
      <c r="FA39" s="27" t="e">
        <f>IF(#REF!=4,18,0)</f>
        <v>#REF!</v>
      </c>
      <c r="FB39" s="27" t="e">
        <f>IF(#REF!=5,16,0)</f>
        <v>#REF!</v>
      </c>
      <c r="FC39" s="27" t="e">
        <f>IF(#REF!=6,15,0)</f>
        <v>#REF!</v>
      </c>
      <c r="FD39" s="27" t="e">
        <f>IF(#REF!=7,14,0)</f>
        <v>#REF!</v>
      </c>
      <c r="FE39" s="27" t="e">
        <f>IF(#REF!=8,13,0)</f>
        <v>#REF!</v>
      </c>
      <c r="FF39" s="27" t="e">
        <f>IF(#REF!=9,12,0)</f>
        <v>#REF!</v>
      </c>
      <c r="FG39" s="27" t="e">
        <f>IF(#REF!=10,11,0)</f>
        <v>#REF!</v>
      </c>
      <c r="FH39" s="27" t="e">
        <f>IF(#REF!=11,10,0)</f>
        <v>#REF!</v>
      </c>
      <c r="FI39" s="27" t="e">
        <f>IF(#REF!=12,9,0)</f>
        <v>#REF!</v>
      </c>
      <c r="FJ39" s="27" t="e">
        <f>IF(#REF!=13,8,0)</f>
        <v>#REF!</v>
      </c>
      <c r="FK39" s="27" t="e">
        <f>IF(#REF!=14,7,0)</f>
        <v>#REF!</v>
      </c>
      <c r="FL39" s="27" t="e">
        <f>IF(#REF!=15,6,0)</f>
        <v>#REF!</v>
      </c>
      <c r="FM39" s="27" t="e">
        <f>IF(#REF!=16,5,0)</f>
        <v>#REF!</v>
      </c>
      <c r="FN39" s="27" t="e">
        <f>IF(#REF!=17,4,0)</f>
        <v>#REF!</v>
      </c>
      <c r="FO39" s="27" t="e">
        <f>IF(#REF!=18,3,0)</f>
        <v>#REF!</v>
      </c>
      <c r="FP39" s="27" t="e">
        <f>IF(#REF!=19,2,0)</f>
        <v>#REF!</v>
      </c>
      <c r="FQ39" s="27" t="e">
        <f>IF(#REF!=20,1,0)</f>
        <v>#REF!</v>
      </c>
      <c r="FR39" s="27" t="e">
        <f>IF(#REF!&gt;20,0,0)</f>
        <v>#REF!</v>
      </c>
      <c r="FS39" s="27" t="e">
        <f>IF(#REF!="сх",0,0)</f>
        <v>#REF!</v>
      </c>
      <c r="FT39" s="27" t="e">
        <f>SUM(EX39:FS39)</f>
        <v>#REF!</v>
      </c>
      <c r="FU39" s="27" t="e">
        <f>IF(#REF!=1,25,0)</f>
        <v>#REF!</v>
      </c>
      <c r="FV39" s="27" t="e">
        <f>IF(#REF!=2,22,0)</f>
        <v>#REF!</v>
      </c>
      <c r="FW39" s="27" t="e">
        <f>IF(#REF!=3,20,0)</f>
        <v>#REF!</v>
      </c>
      <c r="FX39" s="27" t="e">
        <f>IF(#REF!=4,18,0)</f>
        <v>#REF!</v>
      </c>
      <c r="FY39" s="27" t="e">
        <f>IF(#REF!=5,16,0)</f>
        <v>#REF!</v>
      </c>
      <c r="FZ39" s="27" t="e">
        <f>IF(#REF!=6,15,0)</f>
        <v>#REF!</v>
      </c>
      <c r="GA39" s="27" t="e">
        <f>IF(#REF!=7,14,0)</f>
        <v>#REF!</v>
      </c>
      <c r="GB39" s="27" t="e">
        <f>IF(#REF!=8,13,0)</f>
        <v>#REF!</v>
      </c>
      <c r="GC39" s="27" t="e">
        <f>IF(#REF!=9,12,0)</f>
        <v>#REF!</v>
      </c>
      <c r="GD39" s="27" t="e">
        <f>IF(#REF!=10,11,0)</f>
        <v>#REF!</v>
      </c>
      <c r="GE39" s="27" t="e">
        <f>IF(#REF!=11,10,0)</f>
        <v>#REF!</v>
      </c>
      <c r="GF39" s="27" t="e">
        <f>IF(#REF!=12,9,0)</f>
        <v>#REF!</v>
      </c>
      <c r="GG39" s="27" t="e">
        <f>IF(#REF!=13,8,0)</f>
        <v>#REF!</v>
      </c>
      <c r="GH39" s="27" t="e">
        <f>IF(#REF!=14,7,0)</f>
        <v>#REF!</v>
      </c>
      <c r="GI39" s="27" t="e">
        <f>IF(#REF!=15,6,0)</f>
        <v>#REF!</v>
      </c>
      <c r="GJ39" s="27" t="e">
        <f>IF(#REF!=16,5,0)</f>
        <v>#REF!</v>
      </c>
      <c r="GK39" s="27" t="e">
        <f>IF(#REF!=17,4,0)</f>
        <v>#REF!</v>
      </c>
      <c r="GL39" s="27" t="e">
        <f>IF(#REF!=18,3,0)</f>
        <v>#REF!</v>
      </c>
      <c r="GM39" s="27" t="e">
        <f>IF(#REF!=19,2,0)</f>
        <v>#REF!</v>
      </c>
      <c r="GN39" s="27" t="e">
        <f>IF(#REF!=20,1,0)</f>
        <v>#REF!</v>
      </c>
      <c r="GO39" s="27" t="e">
        <f>IF(#REF!&gt;20,0,0)</f>
        <v>#REF!</v>
      </c>
      <c r="GP39" s="27" t="e">
        <f>IF(#REF!="сх",0,0)</f>
        <v>#REF!</v>
      </c>
      <c r="GQ39" s="27" t="e">
        <f>SUM(FU39:GP39)</f>
        <v>#REF!</v>
      </c>
      <c r="GR39" s="27" t="e">
        <f>IF(#REF!=1,100,0)</f>
        <v>#REF!</v>
      </c>
      <c r="GS39" s="27" t="e">
        <f>IF(#REF!=2,98,0)</f>
        <v>#REF!</v>
      </c>
      <c r="GT39" s="27" t="e">
        <f>IF(#REF!=3,95,0)</f>
        <v>#REF!</v>
      </c>
      <c r="GU39" s="27" t="e">
        <f>IF(#REF!=4,93,0)</f>
        <v>#REF!</v>
      </c>
      <c r="GV39" s="27" t="e">
        <f>IF(#REF!=5,90,0)</f>
        <v>#REF!</v>
      </c>
      <c r="GW39" s="27" t="e">
        <f>IF(#REF!=6,88,0)</f>
        <v>#REF!</v>
      </c>
      <c r="GX39" s="27" t="e">
        <f>IF(#REF!=7,85,0)</f>
        <v>#REF!</v>
      </c>
      <c r="GY39" s="27" t="e">
        <f>IF(#REF!=8,83,0)</f>
        <v>#REF!</v>
      </c>
      <c r="GZ39" s="27" t="e">
        <f>IF(#REF!=9,80,0)</f>
        <v>#REF!</v>
      </c>
      <c r="HA39" s="27" t="e">
        <f>IF(#REF!=10,78,0)</f>
        <v>#REF!</v>
      </c>
      <c r="HB39" s="27" t="e">
        <f>IF(#REF!=11,75,0)</f>
        <v>#REF!</v>
      </c>
      <c r="HC39" s="27" t="e">
        <f>IF(#REF!=12,73,0)</f>
        <v>#REF!</v>
      </c>
      <c r="HD39" s="27" t="e">
        <f>IF(#REF!=13,70,0)</f>
        <v>#REF!</v>
      </c>
      <c r="HE39" s="27" t="e">
        <f>IF(#REF!=14,68,0)</f>
        <v>#REF!</v>
      </c>
      <c r="HF39" s="27" t="e">
        <f>IF(#REF!=15,65,0)</f>
        <v>#REF!</v>
      </c>
      <c r="HG39" s="27" t="e">
        <f>IF(#REF!=16,63,0)</f>
        <v>#REF!</v>
      </c>
      <c r="HH39" s="27" t="e">
        <f>IF(#REF!=17,60,0)</f>
        <v>#REF!</v>
      </c>
      <c r="HI39" s="27" t="e">
        <f>IF(#REF!=18,58,0)</f>
        <v>#REF!</v>
      </c>
      <c r="HJ39" s="27" t="e">
        <f>IF(#REF!=19,55,0)</f>
        <v>#REF!</v>
      </c>
      <c r="HK39" s="27" t="e">
        <f>IF(#REF!=20,53,0)</f>
        <v>#REF!</v>
      </c>
      <c r="HL39" s="27" t="e">
        <f>IF(#REF!&gt;20,0,0)</f>
        <v>#REF!</v>
      </c>
      <c r="HM39" s="27" t="e">
        <f>IF(#REF!="сх",0,0)</f>
        <v>#REF!</v>
      </c>
      <c r="HN39" s="27" t="e">
        <f>SUM(GR39:HM39)</f>
        <v>#REF!</v>
      </c>
      <c r="HO39" s="27" t="e">
        <f>IF(#REF!=1,100,0)</f>
        <v>#REF!</v>
      </c>
      <c r="HP39" s="27" t="e">
        <f>IF(#REF!=2,98,0)</f>
        <v>#REF!</v>
      </c>
      <c r="HQ39" s="27" t="e">
        <f>IF(#REF!=3,95,0)</f>
        <v>#REF!</v>
      </c>
      <c r="HR39" s="27" t="e">
        <f>IF(#REF!=4,93,0)</f>
        <v>#REF!</v>
      </c>
      <c r="HS39" s="27" t="e">
        <f>IF(#REF!=5,90,0)</f>
        <v>#REF!</v>
      </c>
      <c r="HT39" s="27" t="e">
        <f>IF(#REF!=6,88,0)</f>
        <v>#REF!</v>
      </c>
      <c r="HU39" s="27" t="e">
        <f>IF(#REF!=7,85,0)</f>
        <v>#REF!</v>
      </c>
      <c r="HV39" s="27" t="e">
        <f>IF(#REF!=8,83,0)</f>
        <v>#REF!</v>
      </c>
      <c r="HW39" s="27" t="e">
        <f>IF(#REF!=9,80,0)</f>
        <v>#REF!</v>
      </c>
      <c r="HX39" s="27" t="e">
        <f>IF(#REF!=10,78,0)</f>
        <v>#REF!</v>
      </c>
      <c r="HY39" s="27" t="e">
        <f>IF(#REF!=11,75,0)</f>
        <v>#REF!</v>
      </c>
      <c r="HZ39" s="27" t="e">
        <f>IF(#REF!=12,73,0)</f>
        <v>#REF!</v>
      </c>
      <c r="IA39" s="27" t="e">
        <f>IF(#REF!=13,70,0)</f>
        <v>#REF!</v>
      </c>
      <c r="IB39" s="27" t="e">
        <f>IF(#REF!=14,68,0)</f>
        <v>#REF!</v>
      </c>
      <c r="IC39" s="27" t="e">
        <f>IF(#REF!=15,65,0)</f>
        <v>#REF!</v>
      </c>
      <c r="ID39" s="27" t="e">
        <f>IF(#REF!=16,63,0)</f>
        <v>#REF!</v>
      </c>
      <c r="IE39" s="27" t="e">
        <f>IF(#REF!=17,60,0)</f>
        <v>#REF!</v>
      </c>
      <c r="IF39" s="27" t="e">
        <f>IF(#REF!=18,58,0)</f>
        <v>#REF!</v>
      </c>
      <c r="IG39" s="27" t="e">
        <f>IF(#REF!=19,55,0)</f>
        <v>#REF!</v>
      </c>
      <c r="IH39" s="27" t="e">
        <f>IF(#REF!=20,53,0)</f>
        <v>#REF!</v>
      </c>
      <c r="II39" s="27" t="e">
        <f>IF(#REF!&gt;20,0,0)</f>
        <v>#REF!</v>
      </c>
      <c r="IJ39" s="27" t="e">
        <f>IF(#REF!="сх",0,0)</f>
        <v>#REF!</v>
      </c>
      <c r="IK39" s="27" t="e">
        <f>SUM(HO39:IJ39)</f>
        <v>#REF!</v>
      </c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3" customFormat="1" ht="15.75">
      <c r="A40" s="45"/>
      <c r="B40" s="54"/>
      <c r="C40" s="57"/>
      <c r="D40" s="45"/>
      <c r="E40" s="45"/>
      <c r="F40" s="45"/>
      <c r="G40" s="24"/>
      <c r="H40" s="25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s="3" customFormat="1" ht="15.75">
      <c r="A41" s="45"/>
      <c r="B41" s="54"/>
      <c r="C41" s="57"/>
      <c r="D41" s="45"/>
      <c r="E41" s="45"/>
      <c r="F41" s="45"/>
      <c r="G41" s="24"/>
      <c r="H41" s="25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1:256" s="3" customFormat="1" ht="15.75">
      <c r="A42" s="45"/>
      <c r="B42" s="54"/>
      <c r="C42" s="57"/>
      <c r="D42" s="45"/>
      <c r="E42" s="45"/>
      <c r="F42" s="45"/>
      <c r="G42" s="24"/>
      <c r="H42" s="25"/>
      <c r="I42" s="26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s="3" customFormat="1" ht="15.75">
      <c r="A43" s="45"/>
      <c r="B43" s="54"/>
      <c r="C43" s="57"/>
      <c r="D43" s="45"/>
      <c r="E43" s="45"/>
      <c r="F43" s="45"/>
      <c r="G43" s="24"/>
      <c r="H43" s="25"/>
      <c r="I43" s="26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s="3" customFormat="1" ht="16.5" thickBot="1">
      <c r="A44" s="46"/>
      <c r="B44" s="55"/>
      <c r="C44" s="58"/>
      <c r="D44" s="46"/>
      <c r="E44" s="46"/>
      <c r="F44" s="46"/>
      <c r="G44" s="24"/>
      <c r="H44" s="25"/>
      <c r="I44" s="26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s="3" customFormat="1" ht="15.75">
      <c r="A45" s="44">
        <v>5</v>
      </c>
      <c r="B45" s="53" t="s">
        <v>30</v>
      </c>
      <c r="C45" s="56" t="s">
        <v>31</v>
      </c>
      <c r="D45" s="44">
        <v>227</v>
      </c>
      <c r="E45" s="44">
        <v>243</v>
      </c>
      <c r="F45" s="44">
        <f>SUM(D45+E45)</f>
        <v>470</v>
      </c>
      <c r="G45" s="24" t="e">
        <f>#REF!+#REF!</f>
        <v>#REF!</v>
      </c>
      <c r="H45" s="25"/>
      <c r="I45" s="26"/>
      <c r="J45" s="25" t="e">
        <f>IF(#REF!=1,25,0)</f>
        <v>#REF!</v>
      </c>
      <c r="K45" s="25" t="e">
        <f>IF(#REF!=2,22,0)</f>
        <v>#REF!</v>
      </c>
      <c r="L45" s="25" t="e">
        <f>IF(#REF!=3,20,0)</f>
        <v>#REF!</v>
      </c>
      <c r="M45" s="25" t="e">
        <f>IF(#REF!=4,18,0)</f>
        <v>#REF!</v>
      </c>
      <c r="N45" s="25" t="e">
        <f>IF(#REF!=5,16,0)</f>
        <v>#REF!</v>
      </c>
      <c r="O45" s="25" t="e">
        <f>IF(#REF!=6,15,0)</f>
        <v>#REF!</v>
      </c>
      <c r="P45" s="25" t="e">
        <f>IF(#REF!=7,14,0)</f>
        <v>#REF!</v>
      </c>
      <c r="Q45" s="25" t="e">
        <f>IF(#REF!=8,13,0)</f>
        <v>#REF!</v>
      </c>
      <c r="R45" s="25" t="e">
        <f>IF(#REF!=9,12,0)</f>
        <v>#REF!</v>
      </c>
      <c r="S45" s="25" t="e">
        <f>IF(#REF!=10,11,0)</f>
        <v>#REF!</v>
      </c>
      <c r="T45" s="25" t="e">
        <f>IF(#REF!=11,10,0)</f>
        <v>#REF!</v>
      </c>
      <c r="U45" s="25" t="e">
        <f>IF(#REF!=12,9,0)</f>
        <v>#REF!</v>
      </c>
      <c r="V45" s="25" t="e">
        <f>IF(#REF!=13,8,0)</f>
        <v>#REF!</v>
      </c>
      <c r="W45" s="25" t="e">
        <f>IF(#REF!=14,7,0)</f>
        <v>#REF!</v>
      </c>
      <c r="X45" s="25" t="e">
        <f>IF(#REF!=15,6,0)</f>
        <v>#REF!</v>
      </c>
      <c r="Y45" s="25" t="e">
        <f>IF(#REF!=16,5,0)</f>
        <v>#REF!</v>
      </c>
      <c r="Z45" s="25" t="e">
        <f>IF(#REF!=17,4,0)</f>
        <v>#REF!</v>
      </c>
      <c r="AA45" s="25" t="e">
        <f>IF(#REF!=18,3,0)</f>
        <v>#REF!</v>
      </c>
      <c r="AB45" s="25" t="e">
        <f>IF(#REF!=19,2,0)</f>
        <v>#REF!</v>
      </c>
      <c r="AC45" s="25" t="e">
        <f>IF(#REF!=20,1,0)</f>
        <v>#REF!</v>
      </c>
      <c r="AD45" s="25" t="e">
        <f>IF(#REF!&gt;20,0,0)</f>
        <v>#REF!</v>
      </c>
      <c r="AE45" s="25" t="e">
        <f>IF(#REF!="сх",0,0)</f>
        <v>#REF!</v>
      </c>
      <c r="AF45" s="25" t="e">
        <f>SUM(J45:AD45)</f>
        <v>#REF!</v>
      </c>
      <c r="AG45" s="25" t="e">
        <f>IF(#REF!=1,25,0)</f>
        <v>#REF!</v>
      </c>
      <c r="AH45" s="25" t="e">
        <f>IF(#REF!=2,22,0)</f>
        <v>#REF!</v>
      </c>
      <c r="AI45" s="25" t="e">
        <f>IF(#REF!=3,20,0)</f>
        <v>#REF!</v>
      </c>
      <c r="AJ45" s="25" t="e">
        <f>IF(#REF!=4,18,0)</f>
        <v>#REF!</v>
      </c>
      <c r="AK45" s="25" t="e">
        <f>IF(#REF!=5,16,0)</f>
        <v>#REF!</v>
      </c>
      <c r="AL45" s="25" t="e">
        <f>IF(#REF!=6,15,0)</f>
        <v>#REF!</v>
      </c>
      <c r="AM45" s="25" t="e">
        <f>IF(#REF!=7,14,0)</f>
        <v>#REF!</v>
      </c>
      <c r="AN45" s="25" t="e">
        <f>IF(#REF!=8,13,0)</f>
        <v>#REF!</v>
      </c>
      <c r="AO45" s="25" t="e">
        <f>IF(#REF!=9,12,0)</f>
        <v>#REF!</v>
      </c>
      <c r="AP45" s="25" t="e">
        <f>IF(#REF!=10,11,0)</f>
        <v>#REF!</v>
      </c>
      <c r="AQ45" s="25" t="e">
        <f>IF(#REF!=11,10,0)</f>
        <v>#REF!</v>
      </c>
      <c r="AR45" s="25" t="e">
        <f>IF(#REF!=12,9,0)</f>
        <v>#REF!</v>
      </c>
      <c r="AS45" s="25" t="e">
        <f>IF(#REF!=13,8,0)</f>
        <v>#REF!</v>
      </c>
      <c r="AT45" s="25" t="e">
        <f>IF(#REF!=14,7,0)</f>
        <v>#REF!</v>
      </c>
      <c r="AU45" s="25" t="e">
        <f>IF(#REF!=15,6,0)</f>
        <v>#REF!</v>
      </c>
      <c r="AV45" s="25" t="e">
        <f>IF(#REF!=16,5,0)</f>
        <v>#REF!</v>
      </c>
      <c r="AW45" s="25" t="e">
        <f>IF(#REF!=17,4,0)</f>
        <v>#REF!</v>
      </c>
      <c r="AX45" s="25" t="e">
        <f>IF(#REF!=18,3,0)</f>
        <v>#REF!</v>
      </c>
      <c r="AY45" s="25" t="e">
        <f>IF(#REF!=19,2,0)</f>
        <v>#REF!</v>
      </c>
      <c r="AZ45" s="25" t="e">
        <f>IF(#REF!=20,1,0)</f>
        <v>#REF!</v>
      </c>
      <c r="BA45" s="25" t="e">
        <f>IF(#REF!&gt;20,0,0)</f>
        <v>#REF!</v>
      </c>
      <c r="BB45" s="25" t="e">
        <f>IF(#REF!="сх",0,0)</f>
        <v>#REF!</v>
      </c>
      <c r="BC45" s="25" t="e">
        <f>SUM(AG45:BA45)</f>
        <v>#REF!</v>
      </c>
      <c r="BD45" s="25" t="e">
        <f>IF(#REF!=1,45,0)</f>
        <v>#REF!</v>
      </c>
      <c r="BE45" s="25" t="e">
        <f>IF(#REF!=2,42,0)</f>
        <v>#REF!</v>
      </c>
      <c r="BF45" s="25" t="e">
        <f>IF(#REF!=3,40,0)</f>
        <v>#REF!</v>
      </c>
      <c r="BG45" s="25" t="e">
        <f>IF(#REF!=4,38,0)</f>
        <v>#REF!</v>
      </c>
      <c r="BH45" s="25" t="e">
        <f>IF(#REF!=5,36,0)</f>
        <v>#REF!</v>
      </c>
      <c r="BI45" s="25" t="e">
        <f>IF(#REF!=6,35,0)</f>
        <v>#REF!</v>
      </c>
      <c r="BJ45" s="25" t="e">
        <f>IF(#REF!=7,34,0)</f>
        <v>#REF!</v>
      </c>
      <c r="BK45" s="25" t="e">
        <f>IF(#REF!=8,33,0)</f>
        <v>#REF!</v>
      </c>
      <c r="BL45" s="25" t="e">
        <f>IF(#REF!=9,32,0)</f>
        <v>#REF!</v>
      </c>
      <c r="BM45" s="25" t="e">
        <f>IF(#REF!=10,31,0)</f>
        <v>#REF!</v>
      </c>
      <c r="BN45" s="25" t="e">
        <f>IF(#REF!=11,30,0)</f>
        <v>#REF!</v>
      </c>
      <c r="BO45" s="25" t="e">
        <f>IF(#REF!=12,29,0)</f>
        <v>#REF!</v>
      </c>
      <c r="BP45" s="25" t="e">
        <f>IF(#REF!=13,28,0)</f>
        <v>#REF!</v>
      </c>
      <c r="BQ45" s="25" t="e">
        <f>IF(#REF!=14,27,0)</f>
        <v>#REF!</v>
      </c>
      <c r="BR45" s="25" t="e">
        <f>IF(#REF!=15,26,0)</f>
        <v>#REF!</v>
      </c>
      <c r="BS45" s="25" t="e">
        <f>IF(#REF!=16,25,0)</f>
        <v>#REF!</v>
      </c>
      <c r="BT45" s="25" t="e">
        <f>IF(#REF!=17,24,0)</f>
        <v>#REF!</v>
      </c>
      <c r="BU45" s="25" t="e">
        <f>IF(#REF!=18,23,0)</f>
        <v>#REF!</v>
      </c>
      <c r="BV45" s="25" t="e">
        <f>IF(#REF!=19,22,0)</f>
        <v>#REF!</v>
      </c>
      <c r="BW45" s="25" t="e">
        <f>IF(#REF!=20,21,0)</f>
        <v>#REF!</v>
      </c>
      <c r="BX45" s="25" t="e">
        <f>IF(#REF!=21,20,0)</f>
        <v>#REF!</v>
      </c>
      <c r="BY45" s="25" t="e">
        <f>IF(#REF!=22,19,0)</f>
        <v>#REF!</v>
      </c>
      <c r="BZ45" s="25" t="e">
        <f>IF(#REF!=23,18,0)</f>
        <v>#REF!</v>
      </c>
      <c r="CA45" s="25" t="e">
        <f>IF(#REF!=24,17,0)</f>
        <v>#REF!</v>
      </c>
      <c r="CB45" s="25" t="e">
        <f>IF(#REF!=25,16,0)</f>
        <v>#REF!</v>
      </c>
      <c r="CC45" s="25" t="e">
        <f>IF(#REF!=26,15,0)</f>
        <v>#REF!</v>
      </c>
      <c r="CD45" s="25" t="e">
        <f>IF(#REF!=27,14,0)</f>
        <v>#REF!</v>
      </c>
      <c r="CE45" s="25" t="e">
        <f>IF(#REF!=28,13,0)</f>
        <v>#REF!</v>
      </c>
      <c r="CF45" s="25" t="e">
        <f>IF(#REF!=29,12,0)</f>
        <v>#REF!</v>
      </c>
      <c r="CG45" s="25" t="e">
        <f>IF(#REF!=30,11,0)</f>
        <v>#REF!</v>
      </c>
      <c r="CH45" s="25" t="e">
        <f>IF(#REF!=31,10,0)</f>
        <v>#REF!</v>
      </c>
      <c r="CI45" s="25" t="e">
        <f>IF(#REF!=32,9,0)</f>
        <v>#REF!</v>
      </c>
      <c r="CJ45" s="25" t="e">
        <f>IF(#REF!=33,8,0)</f>
        <v>#REF!</v>
      </c>
      <c r="CK45" s="25" t="e">
        <f>IF(#REF!=34,7,0)</f>
        <v>#REF!</v>
      </c>
      <c r="CL45" s="25" t="e">
        <f>IF(#REF!=35,6,0)</f>
        <v>#REF!</v>
      </c>
      <c r="CM45" s="25" t="e">
        <f>IF(#REF!=36,5,0)</f>
        <v>#REF!</v>
      </c>
      <c r="CN45" s="25" t="e">
        <f>IF(#REF!=37,4,0)</f>
        <v>#REF!</v>
      </c>
      <c r="CO45" s="25" t="e">
        <f>IF(#REF!=38,3,0)</f>
        <v>#REF!</v>
      </c>
      <c r="CP45" s="25" t="e">
        <f>IF(#REF!=39,2,0)</f>
        <v>#REF!</v>
      </c>
      <c r="CQ45" s="25" t="e">
        <f>IF(#REF!=40,1,0)</f>
        <v>#REF!</v>
      </c>
      <c r="CR45" s="25" t="e">
        <f>IF(#REF!&gt;20,0,0)</f>
        <v>#REF!</v>
      </c>
      <c r="CS45" s="25" t="e">
        <f>IF(#REF!="сх",0,0)</f>
        <v>#REF!</v>
      </c>
      <c r="CT45" s="25" t="e">
        <f>SUM(BD45:CS45)</f>
        <v>#REF!</v>
      </c>
      <c r="CU45" s="25" t="e">
        <f>IF(#REF!=1,45,0)</f>
        <v>#REF!</v>
      </c>
      <c r="CV45" s="25" t="e">
        <f>IF(#REF!=2,42,0)</f>
        <v>#REF!</v>
      </c>
      <c r="CW45" s="25" t="e">
        <f>IF(#REF!=3,40,0)</f>
        <v>#REF!</v>
      </c>
      <c r="CX45" s="25" t="e">
        <f>IF(#REF!=4,38,0)</f>
        <v>#REF!</v>
      </c>
      <c r="CY45" s="25" t="e">
        <f>IF(#REF!=5,36,0)</f>
        <v>#REF!</v>
      </c>
      <c r="CZ45" s="25" t="e">
        <f>IF(#REF!=6,35,0)</f>
        <v>#REF!</v>
      </c>
      <c r="DA45" s="25" t="e">
        <f>IF(#REF!=7,34,0)</f>
        <v>#REF!</v>
      </c>
      <c r="DB45" s="25" t="e">
        <f>IF(#REF!=8,33,0)</f>
        <v>#REF!</v>
      </c>
      <c r="DC45" s="25" t="e">
        <f>IF(#REF!=9,32,0)</f>
        <v>#REF!</v>
      </c>
      <c r="DD45" s="25" t="e">
        <f>IF(#REF!=10,31,0)</f>
        <v>#REF!</v>
      </c>
      <c r="DE45" s="25" t="e">
        <f>IF(#REF!=11,30,0)</f>
        <v>#REF!</v>
      </c>
      <c r="DF45" s="25" t="e">
        <f>IF(#REF!=12,29,0)</f>
        <v>#REF!</v>
      </c>
      <c r="DG45" s="25" t="e">
        <f>IF(#REF!=13,28,0)</f>
        <v>#REF!</v>
      </c>
      <c r="DH45" s="25" t="e">
        <f>IF(#REF!=14,27,0)</f>
        <v>#REF!</v>
      </c>
      <c r="DI45" s="25" t="e">
        <f>IF(#REF!=15,26,0)</f>
        <v>#REF!</v>
      </c>
      <c r="DJ45" s="25" t="e">
        <f>IF(#REF!=16,25,0)</f>
        <v>#REF!</v>
      </c>
      <c r="DK45" s="25" t="e">
        <f>IF(#REF!=17,24,0)</f>
        <v>#REF!</v>
      </c>
      <c r="DL45" s="25" t="e">
        <f>IF(#REF!=18,23,0)</f>
        <v>#REF!</v>
      </c>
      <c r="DM45" s="25" t="e">
        <f>IF(#REF!=19,22,0)</f>
        <v>#REF!</v>
      </c>
      <c r="DN45" s="25" t="e">
        <f>IF(#REF!=20,21,0)</f>
        <v>#REF!</v>
      </c>
      <c r="DO45" s="25" t="e">
        <f>IF(#REF!=21,20,0)</f>
        <v>#REF!</v>
      </c>
      <c r="DP45" s="25" t="e">
        <f>IF(#REF!=22,19,0)</f>
        <v>#REF!</v>
      </c>
      <c r="DQ45" s="25" t="e">
        <f>IF(#REF!=23,18,0)</f>
        <v>#REF!</v>
      </c>
      <c r="DR45" s="25" t="e">
        <f>IF(#REF!=24,17,0)</f>
        <v>#REF!</v>
      </c>
      <c r="DS45" s="25" t="e">
        <f>IF(#REF!=25,16,0)</f>
        <v>#REF!</v>
      </c>
      <c r="DT45" s="25" t="e">
        <f>IF(#REF!=26,15,0)</f>
        <v>#REF!</v>
      </c>
      <c r="DU45" s="25" t="e">
        <f>IF(#REF!=27,14,0)</f>
        <v>#REF!</v>
      </c>
      <c r="DV45" s="25" t="e">
        <f>IF(#REF!=28,13,0)</f>
        <v>#REF!</v>
      </c>
      <c r="DW45" s="25" t="e">
        <f>IF(#REF!=29,12,0)</f>
        <v>#REF!</v>
      </c>
      <c r="DX45" s="25" t="e">
        <f>IF(#REF!=30,11,0)</f>
        <v>#REF!</v>
      </c>
      <c r="DY45" s="25" t="e">
        <f>IF(#REF!=31,10,0)</f>
        <v>#REF!</v>
      </c>
      <c r="DZ45" s="25" t="e">
        <f>IF(#REF!=32,9,0)</f>
        <v>#REF!</v>
      </c>
      <c r="EA45" s="25" t="e">
        <f>IF(#REF!=33,8,0)</f>
        <v>#REF!</v>
      </c>
      <c r="EB45" s="25" t="e">
        <f>IF(#REF!=34,7,0)</f>
        <v>#REF!</v>
      </c>
      <c r="EC45" s="25" t="e">
        <f>IF(#REF!=35,6,0)</f>
        <v>#REF!</v>
      </c>
      <c r="ED45" s="25" t="e">
        <f>IF(#REF!=36,5,0)</f>
        <v>#REF!</v>
      </c>
      <c r="EE45" s="25" t="e">
        <f>IF(#REF!=37,4,0)</f>
        <v>#REF!</v>
      </c>
      <c r="EF45" s="25" t="e">
        <f>IF(#REF!=38,3,0)</f>
        <v>#REF!</v>
      </c>
      <c r="EG45" s="25" t="e">
        <f>IF(#REF!=39,2,0)</f>
        <v>#REF!</v>
      </c>
      <c r="EH45" s="25" t="e">
        <f>IF(#REF!=40,1,0)</f>
        <v>#REF!</v>
      </c>
      <c r="EI45" s="25" t="e">
        <f>IF(#REF!&gt;20,0,0)</f>
        <v>#REF!</v>
      </c>
      <c r="EJ45" s="25" t="e">
        <f>IF(#REF!="сх",0,0)</f>
        <v>#REF!</v>
      </c>
      <c r="EK45" s="25" t="e">
        <f>SUM(CU45:EJ45)</f>
        <v>#REF!</v>
      </c>
      <c r="EL45" s="25"/>
      <c r="EM45" s="25" t="e">
        <f>IF(#REF!="сх","ноль",IF(#REF!&gt;0,#REF!,"Ноль"))</f>
        <v>#REF!</v>
      </c>
      <c r="EN45" s="25" t="e">
        <f>IF(#REF!="сх","ноль",IF(#REF!&gt;0,#REF!,"Ноль"))</f>
        <v>#REF!</v>
      </c>
      <c r="EO45" s="25"/>
      <c r="EP45" s="25" t="e">
        <f>MIN(EM45,EN45)</f>
        <v>#REF!</v>
      </c>
      <c r="EQ45" s="25" t="e">
        <f>IF(F45=#REF!,IF(#REF!&lt;#REF!,#REF!,EU45),#REF!)</f>
        <v>#REF!</v>
      </c>
      <c r="ER45" s="25" t="e">
        <f>IF(F45=#REF!,IF(#REF!&lt;#REF!,0,1))</f>
        <v>#REF!</v>
      </c>
      <c r="ES45" s="25" t="e">
        <f>IF(AND(EP45&gt;=21,EP45&lt;&gt;0),EP45,IF(F45&lt;#REF!,"СТОП",EQ45+ER45))</f>
        <v>#REF!</v>
      </c>
      <c r="ET45" s="25"/>
      <c r="EU45" s="25">
        <v>15</v>
      </c>
      <c r="EV45" s="25">
        <v>16</v>
      </c>
      <c r="EW45" s="25"/>
      <c r="EX45" s="27" t="e">
        <f>IF(#REF!=1,25,0)</f>
        <v>#REF!</v>
      </c>
      <c r="EY45" s="27" t="e">
        <f>IF(#REF!=2,22,0)</f>
        <v>#REF!</v>
      </c>
      <c r="EZ45" s="27" t="e">
        <f>IF(#REF!=3,20,0)</f>
        <v>#REF!</v>
      </c>
      <c r="FA45" s="27" t="e">
        <f>IF(#REF!=4,18,0)</f>
        <v>#REF!</v>
      </c>
      <c r="FB45" s="27" t="e">
        <f>IF(#REF!=5,16,0)</f>
        <v>#REF!</v>
      </c>
      <c r="FC45" s="27" t="e">
        <f>IF(#REF!=6,15,0)</f>
        <v>#REF!</v>
      </c>
      <c r="FD45" s="27" t="e">
        <f>IF(#REF!=7,14,0)</f>
        <v>#REF!</v>
      </c>
      <c r="FE45" s="27" t="e">
        <f>IF(#REF!=8,13,0)</f>
        <v>#REF!</v>
      </c>
      <c r="FF45" s="27" t="e">
        <f>IF(#REF!=9,12,0)</f>
        <v>#REF!</v>
      </c>
      <c r="FG45" s="27" t="e">
        <f>IF(#REF!=10,11,0)</f>
        <v>#REF!</v>
      </c>
      <c r="FH45" s="27" t="e">
        <f>IF(#REF!=11,10,0)</f>
        <v>#REF!</v>
      </c>
      <c r="FI45" s="27" t="e">
        <f>IF(#REF!=12,9,0)</f>
        <v>#REF!</v>
      </c>
      <c r="FJ45" s="27" t="e">
        <f>IF(#REF!=13,8,0)</f>
        <v>#REF!</v>
      </c>
      <c r="FK45" s="27" t="e">
        <f>IF(#REF!=14,7,0)</f>
        <v>#REF!</v>
      </c>
      <c r="FL45" s="27" t="e">
        <f>IF(#REF!=15,6,0)</f>
        <v>#REF!</v>
      </c>
      <c r="FM45" s="27" t="e">
        <f>IF(#REF!=16,5,0)</f>
        <v>#REF!</v>
      </c>
      <c r="FN45" s="27" t="e">
        <f>IF(#REF!=17,4,0)</f>
        <v>#REF!</v>
      </c>
      <c r="FO45" s="27" t="e">
        <f>IF(#REF!=18,3,0)</f>
        <v>#REF!</v>
      </c>
      <c r="FP45" s="27" t="e">
        <f>IF(#REF!=19,2,0)</f>
        <v>#REF!</v>
      </c>
      <c r="FQ45" s="27" t="e">
        <f>IF(#REF!=20,1,0)</f>
        <v>#REF!</v>
      </c>
      <c r="FR45" s="27" t="e">
        <f>IF(#REF!&gt;20,0,0)</f>
        <v>#REF!</v>
      </c>
      <c r="FS45" s="27" t="e">
        <f>IF(#REF!="сх",0,0)</f>
        <v>#REF!</v>
      </c>
      <c r="FT45" s="27" t="e">
        <f>SUM(EX45:FS45)</f>
        <v>#REF!</v>
      </c>
      <c r="FU45" s="27" t="e">
        <f>IF(#REF!=1,25,0)</f>
        <v>#REF!</v>
      </c>
      <c r="FV45" s="27" t="e">
        <f>IF(#REF!=2,22,0)</f>
        <v>#REF!</v>
      </c>
      <c r="FW45" s="27" t="e">
        <f>IF(#REF!=3,20,0)</f>
        <v>#REF!</v>
      </c>
      <c r="FX45" s="27" t="e">
        <f>IF(#REF!=4,18,0)</f>
        <v>#REF!</v>
      </c>
      <c r="FY45" s="27" t="e">
        <f>IF(#REF!=5,16,0)</f>
        <v>#REF!</v>
      </c>
      <c r="FZ45" s="27" t="e">
        <f>IF(#REF!=6,15,0)</f>
        <v>#REF!</v>
      </c>
      <c r="GA45" s="27" t="e">
        <f>IF(#REF!=7,14,0)</f>
        <v>#REF!</v>
      </c>
      <c r="GB45" s="27" t="e">
        <f>IF(#REF!=8,13,0)</f>
        <v>#REF!</v>
      </c>
      <c r="GC45" s="27" t="e">
        <f>IF(#REF!=9,12,0)</f>
        <v>#REF!</v>
      </c>
      <c r="GD45" s="27" t="e">
        <f>IF(#REF!=10,11,0)</f>
        <v>#REF!</v>
      </c>
      <c r="GE45" s="27" t="e">
        <f>IF(#REF!=11,10,0)</f>
        <v>#REF!</v>
      </c>
      <c r="GF45" s="27" t="e">
        <f>IF(#REF!=12,9,0)</f>
        <v>#REF!</v>
      </c>
      <c r="GG45" s="27" t="e">
        <f>IF(#REF!=13,8,0)</f>
        <v>#REF!</v>
      </c>
      <c r="GH45" s="27" t="e">
        <f>IF(#REF!=14,7,0)</f>
        <v>#REF!</v>
      </c>
      <c r="GI45" s="27" t="e">
        <f>IF(#REF!=15,6,0)</f>
        <v>#REF!</v>
      </c>
      <c r="GJ45" s="27" t="e">
        <f>IF(#REF!=16,5,0)</f>
        <v>#REF!</v>
      </c>
      <c r="GK45" s="27" t="e">
        <f>IF(#REF!=17,4,0)</f>
        <v>#REF!</v>
      </c>
      <c r="GL45" s="27" t="e">
        <f>IF(#REF!=18,3,0)</f>
        <v>#REF!</v>
      </c>
      <c r="GM45" s="27" t="e">
        <f>IF(#REF!=19,2,0)</f>
        <v>#REF!</v>
      </c>
      <c r="GN45" s="27" t="e">
        <f>IF(#REF!=20,1,0)</f>
        <v>#REF!</v>
      </c>
      <c r="GO45" s="27" t="e">
        <f>IF(#REF!&gt;20,0,0)</f>
        <v>#REF!</v>
      </c>
      <c r="GP45" s="27" t="e">
        <f>IF(#REF!="сх",0,0)</f>
        <v>#REF!</v>
      </c>
      <c r="GQ45" s="27" t="e">
        <f>SUM(FU45:GP45)</f>
        <v>#REF!</v>
      </c>
      <c r="GR45" s="27" t="e">
        <f>IF(#REF!=1,100,0)</f>
        <v>#REF!</v>
      </c>
      <c r="GS45" s="27" t="e">
        <f>IF(#REF!=2,98,0)</f>
        <v>#REF!</v>
      </c>
      <c r="GT45" s="27" t="e">
        <f>IF(#REF!=3,95,0)</f>
        <v>#REF!</v>
      </c>
      <c r="GU45" s="27" t="e">
        <f>IF(#REF!=4,93,0)</f>
        <v>#REF!</v>
      </c>
      <c r="GV45" s="27" t="e">
        <f>IF(#REF!=5,90,0)</f>
        <v>#REF!</v>
      </c>
      <c r="GW45" s="27" t="e">
        <f>IF(#REF!=6,88,0)</f>
        <v>#REF!</v>
      </c>
      <c r="GX45" s="27" t="e">
        <f>IF(#REF!=7,85,0)</f>
        <v>#REF!</v>
      </c>
      <c r="GY45" s="27" t="e">
        <f>IF(#REF!=8,83,0)</f>
        <v>#REF!</v>
      </c>
      <c r="GZ45" s="27" t="e">
        <f>IF(#REF!=9,80,0)</f>
        <v>#REF!</v>
      </c>
      <c r="HA45" s="27" t="e">
        <f>IF(#REF!=10,78,0)</f>
        <v>#REF!</v>
      </c>
      <c r="HB45" s="27" t="e">
        <f>IF(#REF!=11,75,0)</f>
        <v>#REF!</v>
      </c>
      <c r="HC45" s="27" t="e">
        <f>IF(#REF!=12,73,0)</f>
        <v>#REF!</v>
      </c>
      <c r="HD45" s="27" t="e">
        <f>IF(#REF!=13,70,0)</f>
        <v>#REF!</v>
      </c>
      <c r="HE45" s="27" t="e">
        <f>IF(#REF!=14,68,0)</f>
        <v>#REF!</v>
      </c>
      <c r="HF45" s="27" t="e">
        <f>IF(#REF!=15,65,0)</f>
        <v>#REF!</v>
      </c>
      <c r="HG45" s="27" t="e">
        <f>IF(#REF!=16,63,0)</f>
        <v>#REF!</v>
      </c>
      <c r="HH45" s="27" t="e">
        <f>IF(#REF!=17,60,0)</f>
        <v>#REF!</v>
      </c>
      <c r="HI45" s="27" t="e">
        <f>IF(#REF!=18,58,0)</f>
        <v>#REF!</v>
      </c>
      <c r="HJ45" s="27" t="e">
        <f>IF(#REF!=19,55,0)</f>
        <v>#REF!</v>
      </c>
      <c r="HK45" s="27" t="e">
        <f>IF(#REF!=20,53,0)</f>
        <v>#REF!</v>
      </c>
      <c r="HL45" s="27" t="e">
        <f>IF(#REF!&gt;20,0,0)</f>
        <v>#REF!</v>
      </c>
      <c r="HM45" s="27" t="e">
        <f>IF(#REF!="сх",0,0)</f>
        <v>#REF!</v>
      </c>
      <c r="HN45" s="27" t="e">
        <f>SUM(GR45:HM45)</f>
        <v>#REF!</v>
      </c>
      <c r="HO45" s="27" t="e">
        <f>IF(#REF!=1,100,0)</f>
        <v>#REF!</v>
      </c>
      <c r="HP45" s="27" t="e">
        <f>IF(#REF!=2,98,0)</f>
        <v>#REF!</v>
      </c>
      <c r="HQ45" s="27" t="e">
        <f>IF(#REF!=3,95,0)</f>
        <v>#REF!</v>
      </c>
      <c r="HR45" s="27" t="e">
        <f>IF(#REF!=4,93,0)</f>
        <v>#REF!</v>
      </c>
      <c r="HS45" s="27" t="e">
        <f>IF(#REF!=5,90,0)</f>
        <v>#REF!</v>
      </c>
      <c r="HT45" s="27" t="e">
        <f>IF(#REF!=6,88,0)</f>
        <v>#REF!</v>
      </c>
      <c r="HU45" s="27" t="e">
        <f>IF(#REF!=7,85,0)</f>
        <v>#REF!</v>
      </c>
      <c r="HV45" s="27" t="e">
        <f>IF(#REF!=8,83,0)</f>
        <v>#REF!</v>
      </c>
      <c r="HW45" s="27" t="e">
        <f>IF(#REF!=9,80,0)</f>
        <v>#REF!</v>
      </c>
      <c r="HX45" s="27" t="e">
        <f>IF(#REF!=10,78,0)</f>
        <v>#REF!</v>
      </c>
      <c r="HY45" s="27" t="e">
        <f>IF(#REF!=11,75,0)</f>
        <v>#REF!</v>
      </c>
      <c r="HZ45" s="27" t="e">
        <f>IF(#REF!=12,73,0)</f>
        <v>#REF!</v>
      </c>
      <c r="IA45" s="27" t="e">
        <f>IF(#REF!=13,70,0)</f>
        <v>#REF!</v>
      </c>
      <c r="IB45" s="27" t="e">
        <f>IF(#REF!=14,68,0)</f>
        <v>#REF!</v>
      </c>
      <c r="IC45" s="27" t="e">
        <f>IF(#REF!=15,65,0)</f>
        <v>#REF!</v>
      </c>
      <c r="ID45" s="27" t="e">
        <f>IF(#REF!=16,63,0)</f>
        <v>#REF!</v>
      </c>
      <c r="IE45" s="27" t="e">
        <f>IF(#REF!=17,60,0)</f>
        <v>#REF!</v>
      </c>
      <c r="IF45" s="27" t="e">
        <f>IF(#REF!=18,58,0)</f>
        <v>#REF!</v>
      </c>
      <c r="IG45" s="27" t="e">
        <f>IF(#REF!=19,55,0)</f>
        <v>#REF!</v>
      </c>
      <c r="IH45" s="27" t="e">
        <f>IF(#REF!=20,53,0)</f>
        <v>#REF!</v>
      </c>
      <c r="II45" s="27" t="e">
        <f>IF(#REF!&gt;20,0,0)</f>
        <v>#REF!</v>
      </c>
      <c r="IJ45" s="27" t="e">
        <f>IF(#REF!="сх",0,0)</f>
        <v>#REF!</v>
      </c>
      <c r="IK45" s="27" t="e">
        <f>SUM(HO45:IJ45)</f>
        <v>#REF!</v>
      </c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256" s="3" customFormat="1" ht="15.75">
      <c r="A46" s="45"/>
      <c r="B46" s="54"/>
      <c r="C46" s="57"/>
      <c r="D46" s="45"/>
      <c r="E46" s="45"/>
      <c r="F46" s="45"/>
      <c r="G46" s="24"/>
      <c r="H46" s="25"/>
      <c r="I46" s="26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pans="1:256" s="3" customFormat="1" ht="15.75">
      <c r="A47" s="45"/>
      <c r="B47" s="54"/>
      <c r="C47" s="57"/>
      <c r="D47" s="45"/>
      <c r="E47" s="45"/>
      <c r="F47" s="45"/>
      <c r="G47" s="24"/>
      <c r="H47" s="25"/>
      <c r="I47" s="26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:256" s="3" customFormat="1" ht="15.75">
      <c r="A48" s="45"/>
      <c r="B48" s="54"/>
      <c r="C48" s="57"/>
      <c r="D48" s="45"/>
      <c r="E48" s="45"/>
      <c r="F48" s="45"/>
      <c r="G48" s="24"/>
      <c r="H48" s="25"/>
      <c r="I48" s="26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256" s="3" customFormat="1" ht="15.75">
      <c r="A49" s="45"/>
      <c r="B49" s="54"/>
      <c r="C49" s="57"/>
      <c r="D49" s="45"/>
      <c r="E49" s="45"/>
      <c r="F49" s="45"/>
      <c r="G49" s="24"/>
      <c r="H49" s="25"/>
      <c r="I49" s="26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256" s="3" customFormat="1" ht="15.75">
      <c r="A50" s="45"/>
      <c r="B50" s="54"/>
      <c r="C50" s="57"/>
      <c r="D50" s="45"/>
      <c r="E50" s="45"/>
      <c r="F50" s="45"/>
      <c r="G50" s="24"/>
      <c r="H50" s="25"/>
      <c r="I50" s="2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s="3" customFormat="1" ht="16.5" thickBot="1">
      <c r="A51" s="46"/>
      <c r="B51" s="55"/>
      <c r="C51" s="58"/>
      <c r="D51" s="46"/>
      <c r="E51" s="46"/>
      <c r="F51" s="46"/>
      <c r="G51" s="24"/>
      <c r="H51" s="25"/>
      <c r="I51" s="26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s="3" customFormat="1" ht="15.75">
      <c r="A52" s="44">
        <v>6</v>
      </c>
      <c r="B52" s="53" t="s">
        <v>25</v>
      </c>
      <c r="C52" s="56" t="s">
        <v>27</v>
      </c>
      <c r="D52" s="44">
        <v>267</v>
      </c>
      <c r="E52" s="44">
        <v>202</v>
      </c>
      <c r="F52" s="44">
        <f>SUM(D52+E52)</f>
        <v>469</v>
      </c>
      <c r="G52" s="24" t="e">
        <f>#REF!+#REF!</f>
        <v>#REF!</v>
      </c>
      <c r="H52" s="25"/>
      <c r="I52" s="26"/>
      <c r="J52" s="25" t="e">
        <f>IF(#REF!=1,25,0)</f>
        <v>#REF!</v>
      </c>
      <c r="K52" s="25" t="e">
        <f>IF(#REF!=2,22,0)</f>
        <v>#REF!</v>
      </c>
      <c r="L52" s="25" t="e">
        <f>IF(#REF!=3,20,0)</f>
        <v>#REF!</v>
      </c>
      <c r="M52" s="25" t="e">
        <f>IF(#REF!=4,18,0)</f>
        <v>#REF!</v>
      </c>
      <c r="N52" s="25" t="e">
        <f>IF(#REF!=5,16,0)</f>
        <v>#REF!</v>
      </c>
      <c r="O52" s="25" t="e">
        <f>IF(#REF!=6,15,0)</f>
        <v>#REF!</v>
      </c>
      <c r="P52" s="25" t="e">
        <f>IF(#REF!=7,14,0)</f>
        <v>#REF!</v>
      </c>
      <c r="Q52" s="25" t="e">
        <f>IF(#REF!=8,13,0)</f>
        <v>#REF!</v>
      </c>
      <c r="R52" s="25" t="e">
        <f>IF(#REF!=9,12,0)</f>
        <v>#REF!</v>
      </c>
      <c r="S52" s="25" t="e">
        <f>IF(#REF!=10,11,0)</f>
        <v>#REF!</v>
      </c>
      <c r="T52" s="25" t="e">
        <f>IF(#REF!=11,10,0)</f>
        <v>#REF!</v>
      </c>
      <c r="U52" s="25" t="e">
        <f>IF(#REF!=12,9,0)</f>
        <v>#REF!</v>
      </c>
      <c r="V52" s="25" t="e">
        <f>IF(#REF!=13,8,0)</f>
        <v>#REF!</v>
      </c>
      <c r="W52" s="25" t="e">
        <f>IF(#REF!=14,7,0)</f>
        <v>#REF!</v>
      </c>
      <c r="X52" s="25" t="e">
        <f>IF(#REF!=15,6,0)</f>
        <v>#REF!</v>
      </c>
      <c r="Y52" s="25" t="e">
        <f>IF(#REF!=16,5,0)</f>
        <v>#REF!</v>
      </c>
      <c r="Z52" s="25" t="e">
        <f>IF(#REF!=17,4,0)</f>
        <v>#REF!</v>
      </c>
      <c r="AA52" s="25" t="e">
        <f>IF(#REF!=18,3,0)</f>
        <v>#REF!</v>
      </c>
      <c r="AB52" s="25" t="e">
        <f>IF(#REF!=19,2,0)</f>
        <v>#REF!</v>
      </c>
      <c r="AC52" s="25" t="e">
        <f>IF(#REF!=20,1,0)</f>
        <v>#REF!</v>
      </c>
      <c r="AD52" s="25" t="e">
        <f>IF(#REF!&gt;20,0,0)</f>
        <v>#REF!</v>
      </c>
      <c r="AE52" s="25" t="e">
        <f>IF(#REF!="сх",0,0)</f>
        <v>#REF!</v>
      </c>
      <c r="AF52" s="25" t="e">
        <f>SUM(J52:AD52)</f>
        <v>#REF!</v>
      </c>
      <c r="AG52" s="25" t="e">
        <f>IF(#REF!=1,25,0)</f>
        <v>#REF!</v>
      </c>
      <c r="AH52" s="25" t="e">
        <f>IF(#REF!=2,22,0)</f>
        <v>#REF!</v>
      </c>
      <c r="AI52" s="25" t="e">
        <f>IF(#REF!=3,20,0)</f>
        <v>#REF!</v>
      </c>
      <c r="AJ52" s="25" t="e">
        <f>IF(#REF!=4,18,0)</f>
        <v>#REF!</v>
      </c>
      <c r="AK52" s="25" t="e">
        <f>IF(#REF!=5,16,0)</f>
        <v>#REF!</v>
      </c>
      <c r="AL52" s="25" t="e">
        <f>IF(#REF!=6,15,0)</f>
        <v>#REF!</v>
      </c>
      <c r="AM52" s="25" t="e">
        <f>IF(#REF!=7,14,0)</f>
        <v>#REF!</v>
      </c>
      <c r="AN52" s="25" t="e">
        <f>IF(#REF!=8,13,0)</f>
        <v>#REF!</v>
      </c>
      <c r="AO52" s="25" t="e">
        <f>IF(#REF!=9,12,0)</f>
        <v>#REF!</v>
      </c>
      <c r="AP52" s="25" t="e">
        <f>IF(#REF!=10,11,0)</f>
        <v>#REF!</v>
      </c>
      <c r="AQ52" s="25" t="e">
        <f>IF(#REF!=11,10,0)</f>
        <v>#REF!</v>
      </c>
      <c r="AR52" s="25" t="e">
        <f>IF(#REF!=12,9,0)</f>
        <v>#REF!</v>
      </c>
      <c r="AS52" s="25" t="e">
        <f>IF(#REF!=13,8,0)</f>
        <v>#REF!</v>
      </c>
      <c r="AT52" s="25" t="e">
        <f>IF(#REF!=14,7,0)</f>
        <v>#REF!</v>
      </c>
      <c r="AU52" s="25" t="e">
        <f>IF(#REF!=15,6,0)</f>
        <v>#REF!</v>
      </c>
      <c r="AV52" s="25" t="e">
        <f>IF(#REF!=16,5,0)</f>
        <v>#REF!</v>
      </c>
      <c r="AW52" s="25" t="e">
        <f>IF(#REF!=17,4,0)</f>
        <v>#REF!</v>
      </c>
      <c r="AX52" s="25" t="e">
        <f>IF(#REF!=18,3,0)</f>
        <v>#REF!</v>
      </c>
      <c r="AY52" s="25" t="e">
        <f>IF(#REF!=19,2,0)</f>
        <v>#REF!</v>
      </c>
      <c r="AZ52" s="25" t="e">
        <f>IF(#REF!=20,1,0)</f>
        <v>#REF!</v>
      </c>
      <c r="BA52" s="25" t="e">
        <f>IF(#REF!&gt;20,0,0)</f>
        <v>#REF!</v>
      </c>
      <c r="BB52" s="25" t="e">
        <f>IF(#REF!="сх",0,0)</f>
        <v>#REF!</v>
      </c>
      <c r="BC52" s="25" t="e">
        <f>SUM(AG52:BA52)</f>
        <v>#REF!</v>
      </c>
      <c r="BD52" s="25" t="e">
        <f>IF(#REF!=1,45,0)</f>
        <v>#REF!</v>
      </c>
      <c r="BE52" s="25" t="e">
        <f>IF(#REF!=2,42,0)</f>
        <v>#REF!</v>
      </c>
      <c r="BF52" s="25" t="e">
        <f>IF(#REF!=3,40,0)</f>
        <v>#REF!</v>
      </c>
      <c r="BG52" s="25" t="e">
        <f>IF(#REF!=4,38,0)</f>
        <v>#REF!</v>
      </c>
      <c r="BH52" s="25" t="e">
        <f>IF(#REF!=5,36,0)</f>
        <v>#REF!</v>
      </c>
      <c r="BI52" s="25" t="e">
        <f>IF(#REF!=6,35,0)</f>
        <v>#REF!</v>
      </c>
      <c r="BJ52" s="25" t="e">
        <f>IF(#REF!=7,34,0)</f>
        <v>#REF!</v>
      </c>
      <c r="BK52" s="25" t="e">
        <f>IF(#REF!=8,33,0)</f>
        <v>#REF!</v>
      </c>
      <c r="BL52" s="25" t="e">
        <f>IF(#REF!=9,32,0)</f>
        <v>#REF!</v>
      </c>
      <c r="BM52" s="25" t="e">
        <f>IF(#REF!=10,31,0)</f>
        <v>#REF!</v>
      </c>
      <c r="BN52" s="25" t="e">
        <f>IF(#REF!=11,30,0)</f>
        <v>#REF!</v>
      </c>
      <c r="BO52" s="25" t="e">
        <f>IF(#REF!=12,29,0)</f>
        <v>#REF!</v>
      </c>
      <c r="BP52" s="25" t="e">
        <f>IF(#REF!=13,28,0)</f>
        <v>#REF!</v>
      </c>
      <c r="BQ52" s="25" t="e">
        <f>IF(#REF!=14,27,0)</f>
        <v>#REF!</v>
      </c>
      <c r="BR52" s="25" t="e">
        <f>IF(#REF!=15,26,0)</f>
        <v>#REF!</v>
      </c>
      <c r="BS52" s="25" t="e">
        <f>IF(#REF!=16,25,0)</f>
        <v>#REF!</v>
      </c>
      <c r="BT52" s="25" t="e">
        <f>IF(#REF!=17,24,0)</f>
        <v>#REF!</v>
      </c>
      <c r="BU52" s="25" t="e">
        <f>IF(#REF!=18,23,0)</f>
        <v>#REF!</v>
      </c>
      <c r="BV52" s="25" t="e">
        <f>IF(#REF!=19,22,0)</f>
        <v>#REF!</v>
      </c>
      <c r="BW52" s="25" t="e">
        <f>IF(#REF!=20,21,0)</f>
        <v>#REF!</v>
      </c>
      <c r="BX52" s="25" t="e">
        <f>IF(#REF!=21,20,0)</f>
        <v>#REF!</v>
      </c>
      <c r="BY52" s="25" t="e">
        <f>IF(#REF!=22,19,0)</f>
        <v>#REF!</v>
      </c>
      <c r="BZ52" s="25" t="e">
        <f>IF(#REF!=23,18,0)</f>
        <v>#REF!</v>
      </c>
      <c r="CA52" s="25" t="e">
        <f>IF(#REF!=24,17,0)</f>
        <v>#REF!</v>
      </c>
      <c r="CB52" s="25" t="e">
        <f>IF(#REF!=25,16,0)</f>
        <v>#REF!</v>
      </c>
      <c r="CC52" s="25" t="e">
        <f>IF(#REF!=26,15,0)</f>
        <v>#REF!</v>
      </c>
      <c r="CD52" s="25" t="e">
        <f>IF(#REF!=27,14,0)</f>
        <v>#REF!</v>
      </c>
      <c r="CE52" s="25" t="e">
        <f>IF(#REF!=28,13,0)</f>
        <v>#REF!</v>
      </c>
      <c r="CF52" s="25" t="e">
        <f>IF(#REF!=29,12,0)</f>
        <v>#REF!</v>
      </c>
      <c r="CG52" s="25" t="e">
        <f>IF(#REF!=30,11,0)</f>
        <v>#REF!</v>
      </c>
      <c r="CH52" s="25" t="e">
        <f>IF(#REF!=31,10,0)</f>
        <v>#REF!</v>
      </c>
      <c r="CI52" s="25" t="e">
        <f>IF(#REF!=32,9,0)</f>
        <v>#REF!</v>
      </c>
      <c r="CJ52" s="25" t="e">
        <f>IF(#REF!=33,8,0)</f>
        <v>#REF!</v>
      </c>
      <c r="CK52" s="25" t="e">
        <f>IF(#REF!=34,7,0)</f>
        <v>#REF!</v>
      </c>
      <c r="CL52" s="25" t="e">
        <f>IF(#REF!=35,6,0)</f>
        <v>#REF!</v>
      </c>
      <c r="CM52" s="25" t="e">
        <f>IF(#REF!=36,5,0)</f>
        <v>#REF!</v>
      </c>
      <c r="CN52" s="25" t="e">
        <f>IF(#REF!=37,4,0)</f>
        <v>#REF!</v>
      </c>
      <c r="CO52" s="25" t="e">
        <f>IF(#REF!=38,3,0)</f>
        <v>#REF!</v>
      </c>
      <c r="CP52" s="25" t="e">
        <f>IF(#REF!=39,2,0)</f>
        <v>#REF!</v>
      </c>
      <c r="CQ52" s="25" t="e">
        <f>IF(#REF!=40,1,0)</f>
        <v>#REF!</v>
      </c>
      <c r="CR52" s="25" t="e">
        <f>IF(#REF!&gt;20,0,0)</f>
        <v>#REF!</v>
      </c>
      <c r="CS52" s="25" t="e">
        <f>IF(#REF!="сх",0,0)</f>
        <v>#REF!</v>
      </c>
      <c r="CT52" s="25" t="e">
        <f>SUM(BD52:CS52)</f>
        <v>#REF!</v>
      </c>
      <c r="CU52" s="25" t="e">
        <f>IF(#REF!=1,45,0)</f>
        <v>#REF!</v>
      </c>
      <c r="CV52" s="25" t="e">
        <f>IF(#REF!=2,42,0)</f>
        <v>#REF!</v>
      </c>
      <c r="CW52" s="25" t="e">
        <f>IF(#REF!=3,40,0)</f>
        <v>#REF!</v>
      </c>
      <c r="CX52" s="25" t="e">
        <f>IF(#REF!=4,38,0)</f>
        <v>#REF!</v>
      </c>
      <c r="CY52" s="25" t="e">
        <f>IF(#REF!=5,36,0)</f>
        <v>#REF!</v>
      </c>
      <c r="CZ52" s="25" t="e">
        <f>IF(#REF!=6,35,0)</f>
        <v>#REF!</v>
      </c>
      <c r="DA52" s="25" t="e">
        <f>IF(#REF!=7,34,0)</f>
        <v>#REF!</v>
      </c>
      <c r="DB52" s="25" t="e">
        <f>IF(#REF!=8,33,0)</f>
        <v>#REF!</v>
      </c>
      <c r="DC52" s="25" t="e">
        <f>IF(#REF!=9,32,0)</f>
        <v>#REF!</v>
      </c>
      <c r="DD52" s="25" t="e">
        <f>IF(#REF!=10,31,0)</f>
        <v>#REF!</v>
      </c>
      <c r="DE52" s="25" t="e">
        <f>IF(#REF!=11,30,0)</f>
        <v>#REF!</v>
      </c>
      <c r="DF52" s="25" t="e">
        <f>IF(#REF!=12,29,0)</f>
        <v>#REF!</v>
      </c>
      <c r="DG52" s="25" t="e">
        <f>IF(#REF!=13,28,0)</f>
        <v>#REF!</v>
      </c>
      <c r="DH52" s="25" t="e">
        <f>IF(#REF!=14,27,0)</f>
        <v>#REF!</v>
      </c>
      <c r="DI52" s="25" t="e">
        <f>IF(#REF!=15,26,0)</f>
        <v>#REF!</v>
      </c>
      <c r="DJ52" s="25" t="e">
        <f>IF(#REF!=16,25,0)</f>
        <v>#REF!</v>
      </c>
      <c r="DK52" s="25" t="e">
        <f>IF(#REF!=17,24,0)</f>
        <v>#REF!</v>
      </c>
      <c r="DL52" s="25" t="e">
        <f>IF(#REF!=18,23,0)</f>
        <v>#REF!</v>
      </c>
      <c r="DM52" s="25" t="e">
        <f>IF(#REF!=19,22,0)</f>
        <v>#REF!</v>
      </c>
      <c r="DN52" s="25" t="e">
        <f>IF(#REF!=20,21,0)</f>
        <v>#REF!</v>
      </c>
      <c r="DO52" s="25" t="e">
        <f>IF(#REF!=21,20,0)</f>
        <v>#REF!</v>
      </c>
      <c r="DP52" s="25" t="e">
        <f>IF(#REF!=22,19,0)</f>
        <v>#REF!</v>
      </c>
      <c r="DQ52" s="25" t="e">
        <f>IF(#REF!=23,18,0)</f>
        <v>#REF!</v>
      </c>
      <c r="DR52" s="25" t="e">
        <f>IF(#REF!=24,17,0)</f>
        <v>#REF!</v>
      </c>
      <c r="DS52" s="25" t="e">
        <f>IF(#REF!=25,16,0)</f>
        <v>#REF!</v>
      </c>
      <c r="DT52" s="25" t="e">
        <f>IF(#REF!=26,15,0)</f>
        <v>#REF!</v>
      </c>
      <c r="DU52" s="25" t="e">
        <f>IF(#REF!=27,14,0)</f>
        <v>#REF!</v>
      </c>
      <c r="DV52" s="25" t="e">
        <f>IF(#REF!=28,13,0)</f>
        <v>#REF!</v>
      </c>
      <c r="DW52" s="25" t="e">
        <f>IF(#REF!=29,12,0)</f>
        <v>#REF!</v>
      </c>
      <c r="DX52" s="25" t="e">
        <f>IF(#REF!=30,11,0)</f>
        <v>#REF!</v>
      </c>
      <c r="DY52" s="25" t="e">
        <f>IF(#REF!=31,10,0)</f>
        <v>#REF!</v>
      </c>
      <c r="DZ52" s="25" t="e">
        <f>IF(#REF!=32,9,0)</f>
        <v>#REF!</v>
      </c>
      <c r="EA52" s="25" t="e">
        <f>IF(#REF!=33,8,0)</f>
        <v>#REF!</v>
      </c>
      <c r="EB52" s="25" t="e">
        <f>IF(#REF!=34,7,0)</f>
        <v>#REF!</v>
      </c>
      <c r="EC52" s="25" t="e">
        <f>IF(#REF!=35,6,0)</f>
        <v>#REF!</v>
      </c>
      <c r="ED52" s="25" t="e">
        <f>IF(#REF!=36,5,0)</f>
        <v>#REF!</v>
      </c>
      <c r="EE52" s="25" t="e">
        <f>IF(#REF!=37,4,0)</f>
        <v>#REF!</v>
      </c>
      <c r="EF52" s="25" t="e">
        <f>IF(#REF!=38,3,0)</f>
        <v>#REF!</v>
      </c>
      <c r="EG52" s="25" t="e">
        <f>IF(#REF!=39,2,0)</f>
        <v>#REF!</v>
      </c>
      <c r="EH52" s="25" t="e">
        <f>IF(#REF!=40,1,0)</f>
        <v>#REF!</v>
      </c>
      <c r="EI52" s="25" t="e">
        <f>IF(#REF!&gt;20,0,0)</f>
        <v>#REF!</v>
      </c>
      <c r="EJ52" s="25" t="e">
        <f>IF(#REF!="сх",0,0)</f>
        <v>#REF!</v>
      </c>
      <c r="EK52" s="25" t="e">
        <f>SUM(CU52:EJ52)</f>
        <v>#REF!</v>
      </c>
      <c r="EL52" s="25"/>
      <c r="EM52" s="25" t="e">
        <f>IF(#REF!="сх","ноль",IF(#REF!&gt;0,#REF!,"Ноль"))</f>
        <v>#REF!</v>
      </c>
      <c r="EN52" s="25" t="e">
        <f>IF(#REF!="сх","ноль",IF(#REF!&gt;0,#REF!,"Ноль"))</f>
        <v>#REF!</v>
      </c>
      <c r="EO52" s="25"/>
      <c r="EP52" s="25" t="e">
        <f>MIN(EM52,EN52)</f>
        <v>#REF!</v>
      </c>
      <c r="EQ52" s="25" t="e">
        <f>IF(F52=#REF!,IF(#REF!&lt;#REF!,#REF!,EU52),#REF!)</f>
        <v>#REF!</v>
      </c>
      <c r="ER52" s="25" t="e">
        <f>IF(F52=#REF!,IF(#REF!&lt;#REF!,0,1))</f>
        <v>#REF!</v>
      </c>
      <c r="ES52" s="25" t="e">
        <f>IF(AND(EP52&gt;=21,EP52&lt;&gt;0),EP52,IF(F52&lt;#REF!,"СТОП",EQ52+ER52))</f>
        <v>#REF!</v>
      </c>
      <c r="ET52" s="25"/>
      <c r="EU52" s="25">
        <v>15</v>
      </c>
      <c r="EV52" s="25">
        <v>16</v>
      </c>
      <c r="EW52" s="25"/>
      <c r="EX52" s="27" t="e">
        <f>IF(#REF!=1,25,0)</f>
        <v>#REF!</v>
      </c>
      <c r="EY52" s="27" t="e">
        <f>IF(#REF!=2,22,0)</f>
        <v>#REF!</v>
      </c>
      <c r="EZ52" s="27" t="e">
        <f>IF(#REF!=3,20,0)</f>
        <v>#REF!</v>
      </c>
      <c r="FA52" s="27" t="e">
        <f>IF(#REF!=4,18,0)</f>
        <v>#REF!</v>
      </c>
      <c r="FB52" s="27" t="e">
        <f>IF(#REF!=5,16,0)</f>
        <v>#REF!</v>
      </c>
      <c r="FC52" s="27" t="e">
        <f>IF(#REF!=6,15,0)</f>
        <v>#REF!</v>
      </c>
      <c r="FD52" s="27" t="e">
        <f>IF(#REF!=7,14,0)</f>
        <v>#REF!</v>
      </c>
      <c r="FE52" s="27" t="e">
        <f>IF(#REF!=8,13,0)</f>
        <v>#REF!</v>
      </c>
      <c r="FF52" s="27" t="e">
        <f>IF(#REF!=9,12,0)</f>
        <v>#REF!</v>
      </c>
      <c r="FG52" s="27" t="e">
        <f>IF(#REF!=10,11,0)</f>
        <v>#REF!</v>
      </c>
      <c r="FH52" s="27" t="e">
        <f>IF(#REF!=11,10,0)</f>
        <v>#REF!</v>
      </c>
      <c r="FI52" s="27" t="e">
        <f>IF(#REF!=12,9,0)</f>
        <v>#REF!</v>
      </c>
      <c r="FJ52" s="27" t="e">
        <f>IF(#REF!=13,8,0)</f>
        <v>#REF!</v>
      </c>
      <c r="FK52" s="27" t="e">
        <f>IF(#REF!=14,7,0)</f>
        <v>#REF!</v>
      </c>
      <c r="FL52" s="27" t="e">
        <f>IF(#REF!=15,6,0)</f>
        <v>#REF!</v>
      </c>
      <c r="FM52" s="27" t="e">
        <f>IF(#REF!=16,5,0)</f>
        <v>#REF!</v>
      </c>
      <c r="FN52" s="27" t="e">
        <f>IF(#REF!=17,4,0)</f>
        <v>#REF!</v>
      </c>
      <c r="FO52" s="27" t="e">
        <f>IF(#REF!=18,3,0)</f>
        <v>#REF!</v>
      </c>
      <c r="FP52" s="27" t="e">
        <f>IF(#REF!=19,2,0)</f>
        <v>#REF!</v>
      </c>
      <c r="FQ52" s="27" t="e">
        <f>IF(#REF!=20,1,0)</f>
        <v>#REF!</v>
      </c>
      <c r="FR52" s="27" t="e">
        <f>IF(#REF!&gt;20,0,0)</f>
        <v>#REF!</v>
      </c>
      <c r="FS52" s="27" t="e">
        <f>IF(#REF!="сх",0,0)</f>
        <v>#REF!</v>
      </c>
      <c r="FT52" s="27" t="e">
        <f>SUM(EX52:FS52)</f>
        <v>#REF!</v>
      </c>
      <c r="FU52" s="27" t="e">
        <f>IF(#REF!=1,25,0)</f>
        <v>#REF!</v>
      </c>
      <c r="FV52" s="27" t="e">
        <f>IF(#REF!=2,22,0)</f>
        <v>#REF!</v>
      </c>
      <c r="FW52" s="27" t="e">
        <f>IF(#REF!=3,20,0)</f>
        <v>#REF!</v>
      </c>
      <c r="FX52" s="27" t="e">
        <f>IF(#REF!=4,18,0)</f>
        <v>#REF!</v>
      </c>
      <c r="FY52" s="27" t="e">
        <f>IF(#REF!=5,16,0)</f>
        <v>#REF!</v>
      </c>
      <c r="FZ52" s="27" t="e">
        <f>IF(#REF!=6,15,0)</f>
        <v>#REF!</v>
      </c>
      <c r="GA52" s="27" t="e">
        <f>IF(#REF!=7,14,0)</f>
        <v>#REF!</v>
      </c>
      <c r="GB52" s="27" t="e">
        <f>IF(#REF!=8,13,0)</f>
        <v>#REF!</v>
      </c>
      <c r="GC52" s="27" t="e">
        <f>IF(#REF!=9,12,0)</f>
        <v>#REF!</v>
      </c>
      <c r="GD52" s="27" t="e">
        <f>IF(#REF!=10,11,0)</f>
        <v>#REF!</v>
      </c>
      <c r="GE52" s="27" t="e">
        <f>IF(#REF!=11,10,0)</f>
        <v>#REF!</v>
      </c>
      <c r="GF52" s="27" t="e">
        <f>IF(#REF!=12,9,0)</f>
        <v>#REF!</v>
      </c>
      <c r="GG52" s="27" t="e">
        <f>IF(#REF!=13,8,0)</f>
        <v>#REF!</v>
      </c>
      <c r="GH52" s="27" t="e">
        <f>IF(#REF!=14,7,0)</f>
        <v>#REF!</v>
      </c>
      <c r="GI52" s="27" t="e">
        <f>IF(#REF!=15,6,0)</f>
        <v>#REF!</v>
      </c>
      <c r="GJ52" s="27" t="e">
        <f>IF(#REF!=16,5,0)</f>
        <v>#REF!</v>
      </c>
      <c r="GK52" s="27" t="e">
        <f>IF(#REF!=17,4,0)</f>
        <v>#REF!</v>
      </c>
      <c r="GL52" s="27" t="e">
        <f>IF(#REF!=18,3,0)</f>
        <v>#REF!</v>
      </c>
      <c r="GM52" s="27" t="e">
        <f>IF(#REF!=19,2,0)</f>
        <v>#REF!</v>
      </c>
      <c r="GN52" s="27" t="e">
        <f>IF(#REF!=20,1,0)</f>
        <v>#REF!</v>
      </c>
      <c r="GO52" s="27" t="e">
        <f>IF(#REF!&gt;20,0,0)</f>
        <v>#REF!</v>
      </c>
      <c r="GP52" s="27" t="e">
        <f>IF(#REF!="сх",0,0)</f>
        <v>#REF!</v>
      </c>
      <c r="GQ52" s="27" t="e">
        <f>SUM(FU52:GP52)</f>
        <v>#REF!</v>
      </c>
      <c r="GR52" s="27" t="e">
        <f>IF(#REF!=1,100,0)</f>
        <v>#REF!</v>
      </c>
      <c r="GS52" s="27" t="e">
        <f>IF(#REF!=2,98,0)</f>
        <v>#REF!</v>
      </c>
      <c r="GT52" s="27" t="e">
        <f>IF(#REF!=3,95,0)</f>
        <v>#REF!</v>
      </c>
      <c r="GU52" s="27" t="e">
        <f>IF(#REF!=4,93,0)</f>
        <v>#REF!</v>
      </c>
      <c r="GV52" s="27" t="e">
        <f>IF(#REF!=5,90,0)</f>
        <v>#REF!</v>
      </c>
      <c r="GW52" s="27" t="e">
        <f>IF(#REF!=6,88,0)</f>
        <v>#REF!</v>
      </c>
      <c r="GX52" s="27" t="e">
        <f>IF(#REF!=7,85,0)</f>
        <v>#REF!</v>
      </c>
      <c r="GY52" s="27" t="e">
        <f>IF(#REF!=8,83,0)</f>
        <v>#REF!</v>
      </c>
      <c r="GZ52" s="27" t="e">
        <f>IF(#REF!=9,80,0)</f>
        <v>#REF!</v>
      </c>
      <c r="HA52" s="27" t="e">
        <f>IF(#REF!=10,78,0)</f>
        <v>#REF!</v>
      </c>
      <c r="HB52" s="27" t="e">
        <f>IF(#REF!=11,75,0)</f>
        <v>#REF!</v>
      </c>
      <c r="HC52" s="27" t="e">
        <f>IF(#REF!=12,73,0)</f>
        <v>#REF!</v>
      </c>
      <c r="HD52" s="27" t="e">
        <f>IF(#REF!=13,70,0)</f>
        <v>#REF!</v>
      </c>
      <c r="HE52" s="27" t="e">
        <f>IF(#REF!=14,68,0)</f>
        <v>#REF!</v>
      </c>
      <c r="HF52" s="27" t="e">
        <f>IF(#REF!=15,65,0)</f>
        <v>#REF!</v>
      </c>
      <c r="HG52" s="27" t="e">
        <f>IF(#REF!=16,63,0)</f>
        <v>#REF!</v>
      </c>
      <c r="HH52" s="27" t="e">
        <f>IF(#REF!=17,60,0)</f>
        <v>#REF!</v>
      </c>
      <c r="HI52" s="27" t="e">
        <f>IF(#REF!=18,58,0)</f>
        <v>#REF!</v>
      </c>
      <c r="HJ52" s="27" t="e">
        <f>IF(#REF!=19,55,0)</f>
        <v>#REF!</v>
      </c>
      <c r="HK52" s="27" t="e">
        <f>IF(#REF!=20,53,0)</f>
        <v>#REF!</v>
      </c>
      <c r="HL52" s="27" t="e">
        <f>IF(#REF!&gt;20,0,0)</f>
        <v>#REF!</v>
      </c>
      <c r="HM52" s="27" t="e">
        <f>IF(#REF!="сх",0,0)</f>
        <v>#REF!</v>
      </c>
      <c r="HN52" s="27" t="e">
        <f>SUM(GR52:HM52)</f>
        <v>#REF!</v>
      </c>
      <c r="HO52" s="27" t="e">
        <f>IF(#REF!=1,100,0)</f>
        <v>#REF!</v>
      </c>
      <c r="HP52" s="27" t="e">
        <f>IF(#REF!=2,98,0)</f>
        <v>#REF!</v>
      </c>
      <c r="HQ52" s="27" t="e">
        <f>IF(#REF!=3,95,0)</f>
        <v>#REF!</v>
      </c>
      <c r="HR52" s="27" t="e">
        <f>IF(#REF!=4,93,0)</f>
        <v>#REF!</v>
      </c>
      <c r="HS52" s="27" t="e">
        <f>IF(#REF!=5,90,0)</f>
        <v>#REF!</v>
      </c>
      <c r="HT52" s="27" t="e">
        <f>IF(#REF!=6,88,0)</f>
        <v>#REF!</v>
      </c>
      <c r="HU52" s="27" t="e">
        <f>IF(#REF!=7,85,0)</f>
        <v>#REF!</v>
      </c>
      <c r="HV52" s="27" t="e">
        <f>IF(#REF!=8,83,0)</f>
        <v>#REF!</v>
      </c>
      <c r="HW52" s="27" t="e">
        <f>IF(#REF!=9,80,0)</f>
        <v>#REF!</v>
      </c>
      <c r="HX52" s="27" t="e">
        <f>IF(#REF!=10,78,0)</f>
        <v>#REF!</v>
      </c>
      <c r="HY52" s="27" t="e">
        <f>IF(#REF!=11,75,0)</f>
        <v>#REF!</v>
      </c>
      <c r="HZ52" s="27" t="e">
        <f>IF(#REF!=12,73,0)</f>
        <v>#REF!</v>
      </c>
      <c r="IA52" s="27" t="e">
        <f>IF(#REF!=13,70,0)</f>
        <v>#REF!</v>
      </c>
      <c r="IB52" s="27" t="e">
        <f>IF(#REF!=14,68,0)</f>
        <v>#REF!</v>
      </c>
      <c r="IC52" s="27" t="e">
        <f>IF(#REF!=15,65,0)</f>
        <v>#REF!</v>
      </c>
      <c r="ID52" s="27" t="e">
        <f>IF(#REF!=16,63,0)</f>
        <v>#REF!</v>
      </c>
      <c r="IE52" s="27" t="e">
        <f>IF(#REF!=17,60,0)</f>
        <v>#REF!</v>
      </c>
      <c r="IF52" s="27" t="e">
        <f>IF(#REF!=18,58,0)</f>
        <v>#REF!</v>
      </c>
      <c r="IG52" s="27" t="e">
        <f>IF(#REF!=19,55,0)</f>
        <v>#REF!</v>
      </c>
      <c r="IH52" s="27" t="e">
        <f>IF(#REF!=20,53,0)</f>
        <v>#REF!</v>
      </c>
      <c r="II52" s="27" t="e">
        <f>IF(#REF!&gt;20,0,0)</f>
        <v>#REF!</v>
      </c>
      <c r="IJ52" s="27" t="e">
        <f>IF(#REF!="сх",0,0)</f>
        <v>#REF!</v>
      </c>
      <c r="IK52" s="27" t="e">
        <f>SUM(HO52:IJ52)</f>
        <v>#REF!</v>
      </c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s="3" customFormat="1" ht="15.75">
      <c r="A53" s="45"/>
      <c r="B53" s="54"/>
      <c r="C53" s="57"/>
      <c r="D53" s="45"/>
      <c r="E53" s="45"/>
      <c r="F53" s="45"/>
      <c r="G53" s="24"/>
      <c r="H53" s="25"/>
      <c r="I53" s="26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:256" s="3" customFormat="1" ht="15.75">
      <c r="A54" s="45"/>
      <c r="B54" s="54"/>
      <c r="C54" s="57"/>
      <c r="D54" s="45"/>
      <c r="E54" s="45"/>
      <c r="F54" s="45"/>
      <c r="G54" s="24"/>
      <c r="H54" s="25"/>
      <c r="I54" s="26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1:256" s="3" customFormat="1" ht="15.75">
      <c r="A55" s="45"/>
      <c r="B55" s="54"/>
      <c r="C55" s="57"/>
      <c r="D55" s="45"/>
      <c r="E55" s="45"/>
      <c r="F55" s="45"/>
      <c r="G55" s="24"/>
      <c r="H55" s="25"/>
      <c r="I55" s="26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</row>
    <row r="56" spans="1:256" s="3" customFormat="1" ht="15.75">
      <c r="A56" s="45"/>
      <c r="B56" s="54"/>
      <c r="C56" s="57"/>
      <c r="D56" s="45"/>
      <c r="E56" s="45"/>
      <c r="F56" s="45"/>
      <c r="G56" s="24"/>
      <c r="H56" s="25"/>
      <c r="I56" s="26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:256" s="3" customFormat="1" ht="15.75">
      <c r="A57" s="45"/>
      <c r="B57" s="54"/>
      <c r="C57" s="57"/>
      <c r="D57" s="45"/>
      <c r="E57" s="45"/>
      <c r="F57" s="45"/>
      <c r="G57" s="24"/>
      <c r="H57" s="25"/>
      <c r="I57" s="26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s="3" customFormat="1" ht="15.75">
      <c r="A58" s="45"/>
      <c r="B58" s="54"/>
      <c r="C58" s="57"/>
      <c r="D58" s="45"/>
      <c r="E58" s="45"/>
      <c r="F58" s="45"/>
      <c r="G58" s="24"/>
      <c r="H58" s="25"/>
      <c r="I58" s="26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s="3" customFormat="1" ht="16.5" thickBot="1">
      <c r="A59" s="46"/>
      <c r="B59" s="55"/>
      <c r="C59" s="58"/>
      <c r="D59" s="46"/>
      <c r="E59" s="46"/>
      <c r="F59" s="46"/>
      <c r="G59" s="24"/>
      <c r="H59" s="25"/>
      <c r="I59" s="26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56" s="3" customFormat="1" ht="15.75">
      <c r="A60" s="44">
        <v>7</v>
      </c>
      <c r="B60" s="53" t="s">
        <v>34</v>
      </c>
      <c r="C60" s="56" t="s">
        <v>35</v>
      </c>
      <c r="D60" s="44">
        <v>189</v>
      </c>
      <c r="E60" s="44">
        <v>191</v>
      </c>
      <c r="F60" s="44">
        <f>SUM(D60+E60)</f>
        <v>380</v>
      </c>
      <c r="G60" s="24" t="e">
        <f>#REF!+#REF!</f>
        <v>#REF!</v>
      </c>
      <c r="H60" s="25"/>
      <c r="I60" s="26"/>
      <c r="J60" s="25" t="e">
        <f>IF(#REF!=1,25,0)</f>
        <v>#REF!</v>
      </c>
      <c r="K60" s="25" t="e">
        <f>IF(#REF!=2,22,0)</f>
        <v>#REF!</v>
      </c>
      <c r="L60" s="25" t="e">
        <f>IF(#REF!=3,20,0)</f>
        <v>#REF!</v>
      </c>
      <c r="M60" s="25" t="e">
        <f>IF(#REF!=4,18,0)</f>
        <v>#REF!</v>
      </c>
      <c r="N60" s="25" t="e">
        <f>IF(#REF!=5,16,0)</f>
        <v>#REF!</v>
      </c>
      <c r="O60" s="25" t="e">
        <f>IF(#REF!=6,15,0)</f>
        <v>#REF!</v>
      </c>
      <c r="P60" s="25" t="e">
        <f>IF(#REF!=7,14,0)</f>
        <v>#REF!</v>
      </c>
      <c r="Q60" s="25" t="e">
        <f>IF(#REF!=8,13,0)</f>
        <v>#REF!</v>
      </c>
      <c r="R60" s="25" t="e">
        <f>IF(#REF!=9,12,0)</f>
        <v>#REF!</v>
      </c>
      <c r="S60" s="25" t="e">
        <f>IF(#REF!=10,11,0)</f>
        <v>#REF!</v>
      </c>
      <c r="T60" s="25" t="e">
        <f>IF(#REF!=11,10,0)</f>
        <v>#REF!</v>
      </c>
      <c r="U60" s="25" t="e">
        <f>IF(#REF!=12,9,0)</f>
        <v>#REF!</v>
      </c>
      <c r="V60" s="25" t="e">
        <f>IF(#REF!=13,8,0)</f>
        <v>#REF!</v>
      </c>
      <c r="W60" s="25" t="e">
        <f>IF(#REF!=14,7,0)</f>
        <v>#REF!</v>
      </c>
      <c r="X60" s="25" t="e">
        <f>IF(#REF!=15,6,0)</f>
        <v>#REF!</v>
      </c>
      <c r="Y60" s="25" t="e">
        <f>IF(#REF!=16,5,0)</f>
        <v>#REF!</v>
      </c>
      <c r="Z60" s="25" t="e">
        <f>IF(#REF!=17,4,0)</f>
        <v>#REF!</v>
      </c>
      <c r="AA60" s="25" t="e">
        <f>IF(#REF!=18,3,0)</f>
        <v>#REF!</v>
      </c>
      <c r="AB60" s="25" t="e">
        <f>IF(#REF!=19,2,0)</f>
        <v>#REF!</v>
      </c>
      <c r="AC60" s="25" t="e">
        <f>IF(#REF!=20,1,0)</f>
        <v>#REF!</v>
      </c>
      <c r="AD60" s="25" t="e">
        <f>IF(#REF!&gt;20,0,0)</f>
        <v>#REF!</v>
      </c>
      <c r="AE60" s="25" t="e">
        <f>IF(#REF!="сх",0,0)</f>
        <v>#REF!</v>
      </c>
      <c r="AF60" s="25" t="e">
        <f>SUM(J60:AD60)</f>
        <v>#REF!</v>
      </c>
      <c r="AG60" s="25" t="e">
        <f>IF(#REF!=1,25,0)</f>
        <v>#REF!</v>
      </c>
      <c r="AH60" s="25" t="e">
        <f>IF(#REF!=2,22,0)</f>
        <v>#REF!</v>
      </c>
      <c r="AI60" s="25" t="e">
        <f>IF(#REF!=3,20,0)</f>
        <v>#REF!</v>
      </c>
      <c r="AJ60" s="25" t="e">
        <f>IF(#REF!=4,18,0)</f>
        <v>#REF!</v>
      </c>
      <c r="AK60" s="25" t="e">
        <f>IF(#REF!=5,16,0)</f>
        <v>#REF!</v>
      </c>
      <c r="AL60" s="25" t="e">
        <f>IF(#REF!=6,15,0)</f>
        <v>#REF!</v>
      </c>
      <c r="AM60" s="25" t="e">
        <f>IF(#REF!=7,14,0)</f>
        <v>#REF!</v>
      </c>
      <c r="AN60" s="25" t="e">
        <f>IF(#REF!=8,13,0)</f>
        <v>#REF!</v>
      </c>
      <c r="AO60" s="25" t="e">
        <f>IF(#REF!=9,12,0)</f>
        <v>#REF!</v>
      </c>
      <c r="AP60" s="25" t="e">
        <f>IF(#REF!=10,11,0)</f>
        <v>#REF!</v>
      </c>
      <c r="AQ60" s="25" t="e">
        <f>IF(#REF!=11,10,0)</f>
        <v>#REF!</v>
      </c>
      <c r="AR60" s="25" t="e">
        <f>IF(#REF!=12,9,0)</f>
        <v>#REF!</v>
      </c>
      <c r="AS60" s="25" t="e">
        <f>IF(#REF!=13,8,0)</f>
        <v>#REF!</v>
      </c>
      <c r="AT60" s="25" t="e">
        <f>IF(#REF!=14,7,0)</f>
        <v>#REF!</v>
      </c>
      <c r="AU60" s="25" t="e">
        <f>IF(#REF!=15,6,0)</f>
        <v>#REF!</v>
      </c>
      <c r="AV60" s="25" t="e">
        <f>IF(#REF!=16,5,0)</f>
        <v>#REF!</v>
      </c>
      <c r="AW60" s="25" t="e">
        <f>IF(#REF!=17,4,0)</f>
        <v>#REF!</v>
      </c>
      <c r="AX60" s="25" t="e">
        <f>IF(#REF!=18,3,0)</f>
        <v>#REF!</v>
      </c>
      <c r="AY60" s="25" t="e">
        <f>IF(#REF!=19,2,0)</f>
        <v>#REF!</v>
      </c>
      <c r="AZ60" s="25" t="e">
        <f>IF(#REF!=20,1,0)</f>
        <v>#REF!</v>
      </c>
      <c r="BA60" s="25" t="e">
        <f>IF(#REF!&gt;20,0,0)</f>
        <v>#REF!</v>
      </c>
      <c r="BB60" s="25" t="e">
        <f>IF(#REF!="сх",0,0)</f>
        <v>#REF!</v>
      </c>
      <c r="BC60" s="25" t="e">
        <f>SUM(AG60:BA60)</f>
        <v>#REF!</v>
      </c>
      <c r="BD60" s="25" t="e">
        <f>IF(#REF!=1,45,0)</f>
        <v>#REF!</v>
      </c>
      <c r="BE60" s="25" t="e">
        <f>IF(#REF!=2,42,0)</f>
        <v>#REF!</v>
      </c>
      <c r="BF60" s="25" t="e">
        <f>IF(#REF!=3,40,0)</f>
        <v>#REF!</v>
      </c>
      <c r="BG60" s="25" t="e">
        <f>IF(#REF!=4,38,0)</f>
        <v>#REF!</v>
      </c>
      <c r="BH60" s="25" t="e">
        <f>IF(#REF!=5,36,0)</f>
        <v>#REF!</v>
      </c>
      <c r="BI60" s="25" t="e">
        <f>IF(#REF!=6,35,0)</f>
        <v>#REF!</v>
      </c>
      <c r="BJ60" s="25" t="e">
        <f>IF(#REF!=7,34,0)</f>
        <v>#REF!</v>
      </c>
      <c r="BK60" s="25" t="e">
        <f>IF(#REF!=8,33,0)</f>
        <v>#REF!</v>
      </c>
      <c r="BL60" s="25" t="e">
        <f>IF(#REF!=9,32,0)</f>
        <v>#REF!</v>
      </c>
      <c r="BM60" s="25" t="e">
        <f>IF(#REF!=10,31,0)</f>
        <v>#REF!</v>
      </c>
      <c r="BN60" s="25" t="e">
        <f>IF(#REF!=11,30,0)</f>
        <v>#REF!</v>
      </c>
      <c r="BO60" s="25" t="e">
        <f>IF(#REF!=12,29,0)</f>
        <v>#REF!</v>
      </c>
      <c r="BP60" s="25" t="e">
        <f>IF(#REF!=13,28,0)</f>
        <v>#REF!</v>
      </c>
      <c r="BQ60" s="25" t="e">
        <f>IF(#REF!=14,27,0)</f>
        <v>#REF!</v>
      </c>
      <c r="BR60" s="25" t="e">
        <f>IF(#REF!=15,26,0)</f>
        <v>#REF!</v>
      </c>
      <c r="BS60" s="25" t="e">
        <f>IF(#REF!=16,25,0)</f>
        <v>#REF!</v>
      </c>
      <c r="BT60" s="25" t="e">
        <f>IF(#REF!=17,24,0)</f>
        <v>#REF!</v>
      </c>
      <c r="BU60" s="25" t="e">
        <f>IF(#REF!=18,23,0)</f>
        <v>#REF!</v>
      </c>
      <c r="BV60" s="25" t="e">
        <f>IF(#REF!=19,22,0)</f>
        <v>#REF!</v>
      </c>
      <c r="BW60" s="25" t="e">
        <f>IF(#REF!=20,21,0)</f>
        <v>#REF!</v>
      </c>
      <c r="BX60" s="25" t="e">
        <f>IF(#REF!=21,20,0)</f>
        <v>#REF!</v>
      </c>
      <c r="BY60" s="25" t="e">
        <f>IF(#REF!=22,19,0)</f>
        <v>#REF!</v>
      </c>
      <c r="BZ60" s="25" t="e">
        <f>IF(#REF!=23,18,0)</f>
        <v>#REF!</v>
      </c>
      <c r="CA60" s="25" t="e">
        <f>IF(#REF!=24,17,0)</f>
        <v>#REF!</v>
      </c>
      <c r="CB60" s="25" t="e">
        <f>IF(#REF!=25,16,0)</f>
        <v>#REF!</v>
      </c>
      <c r="CC60" s="25" t="e">
        <f>IF(#REF!=26,15,0)</f>
        <v>#REF!</v>
      </c>
      <c r="CD60" s="25" t="e">
        <f>IF(#REF!=27,14,0)</f>
        <v>#REF!</v>
      </c>
      <c r="CE60" s="25" t="e">
        <f>IF(#REF!=28,13,0)</f>
        <v>#REF!</v>
      </c>
      <c r="CF60" s="25" t="e">
        <f>IF(#REF!=29,12,0)</f>
        <v>#REF!</v>
      </c>
      <c r="CG60" s="25" t="e">
        <f>IF(#REF!=30,11,0)</f>
        <v>#REF!</v>
      </c>
      <c r="CH60" s="25" t="e">
        <f>IF(#REF!=31,10,0)</f>
        <v>#REF!</v>
      </c>
      <c r="CI60" s="25" t="e">
        <f>IF(#REF!=32,9,0)</f>
        <v>#REF!</v>
      </c>
      <c r="CJ60" s="25" t="e">
        <f>IF(#REF!=33,8,0)</f>
        <v>#REF!</v>
      </c>
      <c r="CK60" s="25" t="e">
        <f>IF(#REF!=34,7,0)</f>
        <v>#REF!</v>
      </c>
      <c r="CL60" s="25" t="e">
        <f>IF(#REF!=35,6,0)</f>
        <v>#REF!</v>
      </c>
      <c r="CM60" s="25" t="e">
        <f>IF(#REF!=36,5,0)</f>
        <v>#REF!</v>
      </c>
      <c r="CN60" s="25" t="e">
        <f>IF(#REF!=37,4,0)</f>
        <v>#REF!</v>
      </c>
      <c r="CO60" s="25" t="e">
        <f>IF(#REF!=38,3,0)</f>
        <v>#REF!</v>
      </c>
      <c r="CP60" s="25" t="e">
        <f>IF(#REF!=39,2,0)</f>
        <v>#REF!</v>
      </c>
      <c r="CQ60" s="25" t="e">
        <f>IF(#REF!=40,1,0)</f>
        <v>#REF!</v>
      </c>
      <c r="CR60" s="25" t="e">
        <f>IF(#REF!&gt;20,0,0)</f>
        <v>#REF!</v>
      </c>
      <c r="CS60" s="25" t="e">
        <f>IF(#REF!="сх",0,0)</f>
        <v>#REF!</v>
      </c>
      <c r="CT60" s="25" t="e">
        <f>SUM(BD60:CS60)</f>
        <v>#REF!</v>
      </c>
      <c r="CU60" s="25" t="e">
        <f>IF(#REF!=1,45,0)</f>
        <v>#REF!</v>
      </c>
      <c r="CV60" s="25" t="e">
        <f>IF(#REF!=2,42,0)</f>
        <v>#REF!</v>
      </c>
      <c r="CW60" s="25" t="e">
        <f>IF(#REF!=3,40,0)</f>
        <v>#REF!</v>
      </c>
      <c r="CX60" s="25" t="e">
        <f>IF(#REF!=4,38,0)</f>
        <v>#REF!</v>
      </c>
      <c r="CY60" s="25" t="e">
        <f>IF(#REF!=5,36,0)</f>
        <v>#REF!</v>
      </c>
      <c r="CZ60" s="25" t="e">
        <f>IF(#REF!=6,35,0)</f>
        <v>#REF!</v>
      </c>
      <c r="DA60" s="25" t="e">
        <f>IF(#REF!=7,34,0)</f>
        <v>#REF!</v>
      </c>
      <c r="DB60" s="25" t="e">
        <f>IF(#REF!=8,33,0)</f>
        <v>#REF!</v>
      </c>
      <c r="DC60" s="25" t="e">
        <f>IF(#REF!=9,32,0)</f>
        <v>#REF!</v>
      </c>
      <c r="DD60" s="25" t="e">
        <f>IF(#REF!=10,31,0)</f>
        <v>#REF!</v>
      </c>
      <c r="DE60" s="25" t="e">
        <f>IF(#REF!=11,30,0)</f>
        <v>#REF!</v>
      </c>
      <c r="DF60" s="25" t="e">
        <f>IF(#REF!=12,29,0)</f>
        <v>#REF!</v>
      </c>
      <c r="DG60" s="25" t="e">
        <f>IF(#REF!=13,28,0)</f>
        <v>#REF!</v>
      </c>
      <c r="DH60" s="25" t="e">
        <f>IF(#REF!=14,27,0)</f>
        <v>#REF!</v>
      </c>
      <c r="DI60" s="25" t="e">
        <f>IF(#REF!=15,26,0)</f>
        <v>#REF!</v>
      </c>
      <c r="DJ60" s="25" t="e">
        <f>IF(#REF!=16,25,0)</f>
        <v>#REF!</v>
      </c>
      <c r="DK60" s="25" t="e">
        <f>IF(#REF!=17,24,0)</f>
        <v>#REF!</v>
      </c>
      <c r="DL60" s="25" t="e">
        <f>IF(#REF!=18,23,0)</f>
        <v>#REF!</v>
      </c>
      <c r="DM60" s="25" t="e">
        <f>IF(#REF!=19,22,0)</f>
        <v>#REF!</v>
      </c>
      <c r="DN60" s="25" t="e">
        <f>IF(#REF!=20,21,0)</f>
        <v>#REF!</v>
      </c>
      <c r="DO60" s="25" t="e">
        <f>IF(#REF!=21,20,0)</f>
        <v>#REF!</v>
      </c>
      <c r="DP60" s="25" t="e">
        <f>IF(#REF!=22,19,0)</f>
        <v>#REF!</v>
      </c>
      <c r="DQ60" s="25" t="e">
        <f>IF(#REF!=23,18,0)</f>
        <v>#REF!</v>
      </c>
      <c r="DR60" s="25" t="e">
        <f>IF(#REF!=24,17,0)</f>
        <v>#REF!</v>
      </c>
      <c r="DS60" s="25" t="e">
        <f>IF(#REF!=25,16,0)</f>
        <v>#REF!</v>
      </c>
      <c r="DT60" s="25" t="e">
        <f>IF(#REF!=26,15,0)</f>
        <v>#REF!</v>
      </c>
      <c r="DU60" s="25" t="e">
        <f>IF(#REF!=27,14,0)</f>
        <v>#REF!</v>
      </c>
      <c r="DV60" s="25" t="e">
        <f>IF(#REF!=28,13,0)</f>
        <v>#REF!</v>
      </c>
      <c r="DW60" s="25" t="e">
        <f>IF(#REF!=29,12,0)</f>
        <v>#REF!</v>
      </c>
      <c r="DX60" s="25" t="e">
        <f>IF(#REF!=30,11,0)</f>
        <v>#REF!</v>
      </c>
      <c r="DY60" s="25" t="e">
        <f>IF(#REF!=31,10,0)</f>
        <v>#REF!</v>
      </c>
      <c r="DZ60" s="25" t="e">
        <f>IF(#REF!=32,9,0)</f>
        <v>#REF!</v>
      </c>
      <c r="EA60" s="25" t="e">
        <f>IF(#REF!=33,8,0)</f>
        <v>#REF!</v>
      </c>
      <c r="EB60" s="25" t="e">
        <f>IF(#REF!=34,7,0)</f>
        <v>#REF!</v>
      </c>
      <c r="EC60" s="25" t="e">
        <f>IF(#REF!=35,6,0)</f>
        <v>#REF!</v>
      </c>
      <c r="ED60" s="25" t="e">
        <f>IF(#REF!=36,5,0)</f>
        <v>#REF!</v>
      </c>
      <c r="EE60" s="25" t="e">
        <f>IF(#REF!=37,4,0)</f>
        <v>#REF!</v>
      </c>
      <c r="EF60" s="25" t="e">
        <f>IF(#REF!=38,3,0)</f>
        <v>#REF!</v>
      </c>
      <c r="EG60" s="25" t="e">
        <f>IF(#REF!=39,2,0)</f>
        <v>#REF!</v>
      </c>
      <c r="EH60" s="25" t="e">
        <f>IF(#REF!=40,1,0)</f>
        <v>#REF!</v>
      </c>
      <c r="EI60" s="25" t="e">
        <f>IF(#REF!&gt;20,0,0)</f>
        <v>#REF!</v>
      </c>
      <c r="EJ60" s="25" t="e">
        <f>IF(#REF!="сх",0,0)</f>
        <v>#REF!</v>
      </c>
      <c r="EK60" s="25" t="e">
        <f>SUM(CU60:EJ60)</f>
        <v>#REF!</v>
      </c>
      <c r="EL60" s="25"/>
      <c r="EM60" s="25" t="e">
        <f>IF(#REF!="сх","ноль",IF(#REF!&gt;0,#REF!,"Ноль"))</f>
        <v>#REF!</v>
      </c>
      <c r="EN60" s="25" t="e">
        <f>IF(#REF!="сх","ноль",IF(#REF!&gt;0,#REF!,"Ноль"))</f>
        <v>#REF!</v>
      </c>
      <c r="EO60" s="25"/>
      <c r="EP60" s="25" t="e">
        <f>MIN(EM60,EN60)</f>
        <v>#REF!</v>
      </c>
      <c r="EQ60" s="25" t="e">
        <f>IF(F60=#REF!,IF(#REF!&lt;#REF!,#REF!,EU60),#REF!)</f>
        <v>#REF!</v>
      </c>
      <c r="ER60" s="25" t="e">
        <f>IF(F60=#REF!,IF(#REF!&lt;#REF!,0,1))</f>
        <v>#REF!</v>
      </c>
      <c r="ES60" s="25" t="e">
        <f>IF(AND(EP60&gt;=21,EP60&lt;&gt;0),EP60,IF(F60&lt;#REF!,"СТОП",EQ60+ER60))</f>
        <v>#REF!</v>
      </c>
      <c r="ET60" s="25"/>
      <c r="EU60" s="25">
        <v>15</v>
      </c>
      <c r="EV60" s="25">
        <v>16</v>
      </c>
      <c r="EW60" s="25"/>
      <c r="EX60" s="27" t="e">
        <f>IF(#REF!=1,25,0)</f>
        <v>#REF!</v>
      </c>
      <c r="EY60" s="27" t="e">
        <f>IF(#REF!=2,22,0)</f>
        <v>#REF!</v>
      </c>
      <c r="EZ60" s="27" t="e">
        <f>IF(#REF!=3,20,0)</f>
        <v>#REF!</v>
      </c>
      <c r="FA60" s="27" t="e">
        <f>IF(#REF!=4,18,0)</f>
        <v>#REF!</v>
      </c>
      <c r="FB60" s="27" t="e">
        <f>IF(#REF!=5,16,0)</f>
        <v>#REF!</v>
      </c>
      <c r="FC60" s="27" t="e">
        <f>IF(#REF!=6,15,0)</f>
        <v>#REF!</v>
      </c>
      <c r="FD60" s="27" t="e">
        <f>IF(#REF!=7,14,0)</f>
        <v>#REF!</v>
      </c>
      <c r="FE60" s="27" t="e">
        <f>IF(#REF!=8,13,0)</f>
        <v>#REF!</v>
      </c>
      <c r="FF60" s="27" t="e">
        <f>IF(#REF!=9,12,0)</f>
        <v>#REF!</v>
      </c>
      <c r="FG60" s="27" t="e">
        <f>IF(#REF!=10,11,0)</f>
        <v>#REF!</v>
      </c>
      <c r="FH60" s="27" t="e">
        <f>IF(#REF!=11,10,0)</f>
        <v>#REF!</v>
      </c>
      <c r="FI60" s="27" t="e">
        <f>IF(#REF!=12,9,0)</f>
        <v>#REF!</v>
      </c>
      <c r="FJ60" s="27" t="e">
        <f>IF(#REF!=13,8,0)</f>
        <v>#REF!</v>
      </c>
      <c r="FK60" s="27" t="e">
        <f>IF(#REF!=14,7,0)</f>
        <v>#REF!</v>
      </c>
      <c r="FL60" s="27" t="e">
        <f>IF(#REF!=15,6,0)</f>
        <v>#REF!</v>
      </c>
      <c r="FM60" s="27" t="e">
        <f>IF(#REF!=16,5,0)</f>
        <v>#REF!</v>
      </c>
      <c r="FN60" s="27" t="e">
        <f>IF(#REF!=17,4,0)</f>
        <v>#REF!</v>
      </c>
      <c r="FO60" s="27" t="e">
        <f>IF(#REF!=18,3,0)</f>
        <v>#REF!</v>
      </c>
      <c r="FP60" s="27" t="e">
        <f>IF(#REF!=19,2,0)</f>
        <v>#REF!</v>
      </c>
      <c r="FQ60" s="27" t="e">
        <f>IF(#REF!=20,1,0)</f>
        <v>#REF!</v>
      </c>
      <c r="FR60" s="27" t="e">
        <f>IF(#REF!&gt;20,0,0)</f>
        <v>#REF!</v>
      </c>
      <c r="FS60" s="27" t="e">
        <f>IF(#REF!="сх",0,0)</f>
        <v>#REF!</v>
      </c>
      <c r="FT60" s="27" t="e">
        <f>SUM(EX60:FS60)</f>
        <v>#REF!</v>
      </c>
      <c r="FU60" s="27" t="e">
        <f>IF(#REF!=1,25,0)</f>
        <v>#REF!</v>
      </c>
      <c r="FV60" s="27" t="e">
        <f>IF(#REF!=2,22,0)</f>
        <v>#REF!</v>
      </c>
      <c r="FW60" s="27" t="e">
        <f>IF(#REF!=3,20,0)</f>
        <v>#REF!</v>
      </c>
      <c r="FX60" s="27" t="e">
        <f>IF(#REF!=4,18,0)</f>
        <v>#REF!</v>
      </c>
      <c r="FY60" s="27" t="e">
        <f>IF(#REF!=5,16,0)</f>
        <v>#REF!</v>
      </c>
      <c r="FZ60" s="27" t="e">
        <f>IF(#REF!=6,15,0)</f>
        <v>#REF!</v>
      </c>
      <c r="GA60" s="27" t="e">
        <f>IF(#REF!=7,14,0)</f>
        <v>#REF!</v>
      </c>
      <c r="GB60" s="27" t="e">
        <f>IF(#REF!=8,13,0)</f>
        <v>#REF!</v>
      </c>
      <c r="GC60" s="27" t="e">
        <f>IF(#REF!=9,12,0)</f>
        <v>#REF!</v>
      </c>
      <c r="GD60" s="27" t="e">
        <f>IF(#REF!=10,11,0)</f>
        <v>#REF!</v>
      </c>
      <c r="GE60" s="27" t="e">
        <f>IF(#REF!=11,10,0)</f>
        <v>#REF!</v>
      </c>
      <c r="GF60" s="27" t="e">
        <f>IF(#REF!=12,9,0)</f>
        <v>#REF!</v>
      </c>
      <c r="GG60" s="27" t="e">
        <f>IF(#REF!=13,8,0)</f>
        <v>#REF!</v>
      </c>
      <c r="GH60" s="27" t="e">
        <f>IF(#REF!=14,7,0)</f>
        <v>#REF!</v>
      </c>
      <c r="GI60" s="27" t="e">
        <f>IF(#REF!=15,6,0)</f>
        <v>#REF!</v>
      </c>
      <c r="GJ60" s="27" t="e">
        <f>IF(#REF!=16,5,0)</f>
        <v>#REF!</v>
      </c>
      <c r="GK60" s="27" t="e">
        <f>IF(#REF!=17,4,0)</f>
        <v>#REF!</v>
      </c>
      <c r="GL60" s="27" t="e">
        <f>IF(#REF!=18,3,0)</f>
        <v>#REF!</v>
      </c>
      <c r="GM60" s="27" t="e">
        <f>IF(#REF!=19,2,0)</f>
        <v>#REF!</v>
      </c>
      <c r="GN60" s="27" t="e">
        <f>IF(#REF!=20,1,0)</f>
        <v>#REF!</v>
      </c>
      <c r="GO60" s="27" t="e">
        <f>IF(#REF!&gt;20,0,0)</f>
        <v>#REF!</v>
      </c>
      <c r="GP60" s="27" t="e">
        <f>IF(#REF!="сх",0,0)</f>
        <v>#REF!</v>
      </c>
      <c r="GQ60" s="27" t="e">
        <f>SUM(FU60:GP60)</f>
        <v>#REF!</v>
      </c>
      <c r="GR60" s="27" t="e">
        <f>IF(#REF!=1,100,0)</f>
        <v>#REF!</v>
      </c>
      <c r="GS60" s="27" t="e">
        <f>IF(#REF!=2,98,0)</f>
        <v>#REF!</v>
      </c>
      <c r="GT60" s="27" t="e">
        <f>IF(#REF!=3,95,0)</f>
        <v>#REF!</v>
      </c>
      <c r="GU60" s="27" t="e">
        <f>IF(#REF!=4,93,0)</f>
        <v>#REF!</v>
      </c>
      <c r="GV60" s="27" t="e">
        <f>IF(#REF!=5,90,0)</f>
        <v>#REF!</v>
      </c>
      <c r="GW60" s="27" t="e">
        <f>IF(#REF!=6,88,0)</f>
        <v>#REF!</v>
      </c>
      <c r="GX60" s="27" t="e">
        <f>IF(#REF!=7,85,0)</f>
        <v>#REF!</v>
      </c>
      <c r="GY60" s="27" t="e">
        <f>IF(#REF!=8,83,0)</f>
        <v>#REF!</v>
      </c>
      <c r="GZ60" s="27" t="e">
        <f>IF(#REF!=9,80,0)</f>
        <v>#REF!</v>
      </c>
      <c r="HA60" s="27" t="e">
        <f>IF(#REF!=10,78,0)</f>
        <v>#REF!</v>
      </c>
      <c r="HB60" s="27" t="e">
        <f>IF(#REF!=11,75,0)</f>
        <v>#REF!</v>
      </c>
      <c r="HC60" s="27" t="e">
        <f>IF(#REF!=12,73,0)</f>
        <v>#REF!</v>
      </c>
      <c r="HD60" s="27" t="e">
        <f>IF(#REF!=13,70,0)</f>
        <v>#REF!</v>
      </c>
      <c r="HE60" s="27" t="e">
        <f>IF(#REF!=14,68,0)</f>
        <v>#REF!</v>
      </c>
      <c r="HF60" s="27" t="e">
        <f>IF(#REF!=15,65,0)</f>
        <v>#REF!</v>
      </c>
      <c r="HG60" s="27" t="e">
        <f>IF(#REF!=16,63,0)</f>
        <v>#REF!</v>
      </c>
      <c r="HH60" s="27" t="e">
        <f>IF(#REF!=17,60,0)</f>
        <v>#REF!</v>
      </c>
      <c r="HI60" s="27" t="e">
        <f>IF(#REF!=18,58,0)</f>
        <v>#REF!</v>
      </c>
      <c r="HJ60" s="27" t="e">
        <f>IF(#REF!=19,55,0)</f>
        <v>#REF!</v>
      </c>
      <c r="HK60" s="27" t="e">
        <f>IF(#REF!=20,53,0)</f>
        <v>#REF!</v>
      </c>
      <c r="HL60" s="27" t="e">
        <f>IF(#REF!&gt;20,0,0)</f>
        <v>#REF!</v>
      </c>
      <c r="HM60" s="27" t="e">
        <f>IF(#REF!="сх",0,0)</f>
        <v>#REF!</v>
      </c>
      <c r="HN60" s="27" t="e">
        <f>SUM(GR60:HM60)</f>
        <v>#REF!</v>
      </c>
      <c r="HO60" s="27" t="e">
        <f>IF(#REF!=1,100,0)</f>
        <v>#REF!</v>
      </c>
      <c r="HP60" s="27" t="e">
        <f>IF(#REF!=2,98,0)</f>
        <v>#REF!</v>
      </c>
      <c r="HQ60" s="27" t="e">
        <f>IF(#REF!=3,95,0)</f>
        <v>#REF!</v>
      </c>
      <c r="HR60" s="27" t="e">
        <f>IF(#REF!=4,93,0)</f>
        <v>#REF!</v>
      </c>
      <c r="HS60" s="27" t="e">
        <f>IF(#REF!=5,90,0)</f>
        <v>#REF!</v>
      </c>
      <c r="HT60" s="27" t="e">
        <f>IF(#REF!=6,88,0)</f>
        <v>#REF!</v>
      </c>
      <c r="HU60" s="27" t="e">
        <f>IF(#REF!=7,85,0)</f>
        <v>#REF!</v>
      </c>
      <c r="HV60" s="27" t="e">
        <f>IF(#REF!=8,83,0)</f>
        <v>#REF!</v>
      </c>
      <c r="HW60" s="27" t="e">
        <f>IF(#REF!=9,80,0)</f>
        <v>#REF!</v>
      </c>
      <c r="HX60" s="27" t="e">
        <f>IF(#REF!=10,78,0)</f>
        <v>#REF!</v>
      </c>
      <c r="HY60" s="27" t="e">
        <f>IF(#REF!=11,75,0)</f>
        <v>#REF!</v>
      </c>
      <c r="HZ60" s="27" t="e">
        <f>IF(#REF!=12,73,0)</f>
        <v>#REF!</v>
      </c>
      <c r="IA60" s="27" t="e">
        <f>IF(#REF!=13,70,0)</f>
        <v>#REF!</v>
      </c>
      <c r="IB60" s="27" t="e">
        <f>IF(#REF!=14,68,0)</f>
        <v>#REF!</v>
      </c>
      <c r="IC60" s="27" t="e">
        <f>IF(#REF!=15,65,0)</f>
        <v>#REF!</v>
      </c>
      <c r="ID60" s="27" t="e">
        <f>IF(#REF!=16,63,0)</f>
        <v>#REF!</v>
      </c>
      <c r="IE60" s="27" t="e">
        <f>IF(#REF!=17,60,0)</f>
        <v>#REF!</v>
      </c>
      <c r="IF60" s="27" t="e">
        <f>IF(#REF!=18,58,0)</f>
        <v>#REF!</v>
      </c>
      <c r="IG60" s="27" t="e">
        <f>IF(#REF!=19,55,0)</f>
        <v>#REF!</v>
      </c>
      <c r="IH60" s="27" t="e">
        <f>IF(#REF!=20,53,0)</f>
        <v>#REF!</v>
      </c>
      <c r="II60" s="27" t="e">
        <f>IF(#REF!&gt;20,0,0)</f>
        <v>#REF!</v>
      </c>
      <c r="IJ60" s="27" t="e">
        <f>IF(#REF!="сх",0,0)</f>
        <v>#REF!</v>
      </c>
      <c r="IK60" s="27" t="e">
        <f>SUM(HO60:IJ60)</f>
        <v>#REF!</v>
      </c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s="3" customFormat="1" ht="15.75">
      <c r="A61" s="45"/>
      <c r="B61" s="54"/>
      <c r="C61" s="57"/>
      <c r="D61" s="45"/>
      <c r="E61" s="45"/>
      <c r="F61" s="45"/>
      <c r="G61" s="24"/>
      <c r="H61" s="25"/>
      <c r="I61" s="26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s="3" customFormat="1" ht="15.75">
      <c r="A62" s="45"/>
      <c r="B62" s="54"/>
      <c r="C62" s="57"/>
      <c r="D62" s="45"/>
      <c r="E62" s="45"/>
      <c r="F62" s="45"/>
      <c r="G62" s="24"/>
      <c r="H62" s="25"/>
      <c r="I62" s="26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pans="1:256" s="3" customFormat="1" ht="15.75">
      <c r="A63" s="45"/>
      <c r="B63" s="54"/>
      <c r="C63" s="57"/>
      <c r="D63" s="45"/>
      <c r="E63" s="45"/>
      <c r="F63" s="45"/>
      <c r="G63" s="24"/>
      <c r="H63" s="25"/>
      <c r="I63" s="26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1:256" s="3" customFormat="1" ht="16.5" thickBot="1">
      <c r="A64" s="46"/>
      <c r="B64" s="55"/>
      <c r="C64" s="58"/>
      <c r="D64" s="46"/>
      <c r="E64" s="46"/>
      <c r="F64" s="46"/>
      <c r="G64" s="24"/>
      <c r="H64" s="25"/>
      <c r="I64" s="26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</row>
    <row r="65" spans="1:256" s="3" customFormat="1" ht="15.75">
      <c r="A65" s="44">
        <v>8</v>
      </c>
      <c r="B65" s="53" t="s">
        <v>42</v>
      </c>
      <c r="C65" s="56" t="s">
        <v>43</v>
      </c>
      <c r="D65" s="44">
        <v>137</v>
      </c>
      <c r="E65" s="44">
        <v>199</v>
      </c>
      <c r="F65" s="44">
        <f>SUM(D65+E65)</f>
        <v>336</v>
      </c>
      <c r="G65" s="24" t="e">
        <f>#REF!+#REF!</f>
        <v>#REF!</v>
      </c>
      <c r="H65" s="25"/>
      <c r="I65" s="26"/>
      <c r="J65" s="25" t="e">
        <f>IF(#REF!=1,25,0)</f>
        <v>#REF!</v>
      </c>
      <c r="K65" s="25" t="e">
        <f>IF(#REF!=2,22,0)</f>
        <v>#REF!</v>
      </c>
      <c r="L65" s="25" t="e">
        <f>IF(#REF!=3,20,0)</f>
        <v>#REF!</v>
      </c>
      <c r="M65" s="25" t="e">
        <f>IF(#REF!=4,18,0)</f>
        <v>#REF!</v>
      </c>
      <c r="N65" s="25" t="e">
        <f>IF(#REF!=5,16,0)</f>
        <v>#REF!</v>
      </c>
      <c r="O65" s="25" t="e">
        <f>IF(#REF!=6,15,0)</f>
        <v>#REF!</v>
      </c>
      <c r="P65" s="25" t="e">
        <f>IF(#REF!=7,14,0)</f>
        <v>#REF!</v>
      </c>
      <c r="Q65" s="25" t="e">
        <f>IF(#REF!=8,13,0)</f>
        <v>#REF!</v>
      </c>
      <c r="R65" s="25" t="e">
        <f>IF(#REF!=9,12,0)</f>
        <v>#REF!</v>
      </c>
      <c r="S65" s="25" t="e">
        <f>IF(#REF!=10,11,0)</f>
        <v>#REF!</v>
      </c>
      <c r="T65" s="25" t="e">
        <f>IF(#REF!=11,10,0)</f>
        <v>#REF!</v>
      </c>
      <c r="U65" s="25" t="e">
        <f>IF(#REF!=12,9,0)</f>
        <v>#REF!</v>
      </c>
      <c r="V65" s="25" t="e">
        <f>IF(#REF!=13,8,0)</f>
        <v>#REF!</v>
      </c>
      <c r="W65" s="25" t="e">
        <f>IF(#REF!=14,7,0)</f>
        <v>#REF!</v>
      </c>
      <c r="X65" s="25" t="e">
        <f>IF(#REF!=15,6,0)</f>
        <v>#REF!</v>
      </c>
      <c r="Y65" s="25" t="e">
        <f>IF(#REF!=16,5,0)</f>
        <v>#REF!</v>
      </c>
      <c r="Z65" s="25" t="e">
        <f>IF(#REF!=17,4,0)</f>
        <v>#REF!</v>
      </c>
      <c r="AA65" s="25" t="e">
        <f>IF(#REF!=18,3,0)</f>
        <v>#REF!</v>
      </c>
      <c r="AB65" s="25" t="e">
        <f>IF(#REF!=19,2,0)</f>
        <v>#REF!</v>
      </c>
      <c r="AC65" s="25" t="e">
        <f>IF(#REF!=20,1,0)</f>
        <v>#REF!</v>
      </c>
      <c r="AD65" s="25" t="e">
        <f>IF(#REF!&gt;20,0,0)</f>
        <v>#REF!</v>
      </c>
      <c r="AE65" s="25" t="e">
        <f>IF(#REF!="сх",0,0)</f>
        <v>#REF!</v>
      </c>
      <c r="AF65" s="25" t="e">
        <f>SUM(J65:AD65)</f>
        <v>#REF!</v>
      </c>
      <c r="AG65" s="25" t="e">
        <f>IF(#REF!=1,25,0)</f>
        <v>#REF!</v>
      </c>
      <c r="AH65" s="25" t="e">
        <f>IF(#REF!=2,22,0)</f>
        <v>#REF!</v>
      </c>
      <c r="AI65" s="25" t="e">
        <f>IF(#REF!=3,20,0)</f>
        <v>#REF!</v>
      </c>
      <c r="AJ65" s="25" t="e">
        <f>IF(#REF!=4,18,0)</f>
        <v>#REF!</v>
      </c>
      <c r="AK65" s="25" t="e">
        <f>IF(#REF!=5,16,0)</f>
        <v>#REF!</v>
      </c>
      <c r="AL65" s="25" t="e">
        <f>IF(#REF!=6,15,0)</f>
        <v>#REF!</v>
      </c>
      <c r="AM65" s="25" t="e">
        <f>IF(#REF!=7,14,0)</f>
        <v>#REF!</v>
      </c>
      <c r="AN65" s="25" t="e">
        <f>IF(#REF!=8,13,0)</f>
        <v>#REF!</v>
      </c>
      <c r="AO65" s="25" t="e">
        <f>IF(#REF!=9,12,0)</f>
        <v>#REF!</v>
      </c>
      <c r="AP65" s="25" t="e">
        <f>IF(#REF!=10,11,0)</f>
        <v>#REF!</v>
      </c>
      <c r="AQ65" s="25" t="e">
        <f>IF(#REF!=11,10,0)</f>
        <v>#REF!</v>
      </c>
      <c r="AR65" s="25" t="e">
        <f>IF(#REF!=12,9,0)</f>
        <v>#REF!</v>
      </c>
      <c r="AS65" s="25" t="e">
        <f>IF(#REF!=13,8,0)</f>
        <v>#REF!</v>
      </c>
      <c r="AT65" s="25" t="e">
        <f>IF(#REF!=14,7,0)</f>
        <v>#REF!</v>
      </c>
      <c r="AU65" s="25" t="e">
        <f>IF(#REF!=15,6,0)</f>
        <v>#REF!</v>
      </c>
      <c r="AV65" s="25" t="e">
        <f>IF(#REF!=16,5,0)</f>
        <v>#REF!</v>
      </c>
      <c r="AW65" s="25" t="e">
        <f>IF(#REF!=17,4,0)</f>
        <v>#REF!</v>
      </c>
      <c r="AX65" s="25" t="e">
        <f>IF(#REF!=18,3,0)</f>
        <v>#REF!</v>
      </c>
      <c r="AY65" s="25" t="e">
        <f>IF(#REF!=19,2,0)</f>
        <v>#REF!</v>
      </c>
      <c r="AZ65" s="25" t="e">
        <f>IF(#REF!=20,1,0)</f>
        <v>#REF!</v>
      </c>
      <c r="BA65" s="25" t="e">
        <f>IF(#REF!&gt;20,0,0)</f>
        <v>#REF!</v>
      </c>
      <c r="BB65" s="25" t="e">
        <f>IF(#REF!="сх",0,0)</f>
        <v>#REF!</v>
      </c>
      <c r="BC65" s="25" t="e">
        <f>SUM(AG65:BA65)</f>
        <v>#REF!</v>
      </c>
      <c r="BD65" s="25" t="e">
        <f>IF(#REF!=1,45,0)</f>
        <v>#REF!</v>
      </c>
      <c r="BE65" s="25" t="e">
        <f>IF(#REF!=2,42,0)</f>
        <v>#REF!</v>
      </c>
      <c r="BF65" s="25" t="e">
        <f>IF(#REF!=3,40,0)</f>
        <v>#REF!</v>
      </c>
      <c r="BG65" s="25" t="e">
        <f>IF(#REF!=4,38,0)</f>
        <v>#REF!</v>
      </c>
      <c r="BH65" s="25" t="e">
        <f>IF(#REF!=5,36,0)</f>
        <v>#REF!</v>
      </c>
      <c r="BI65" s="25" t="e">
        <f>IF(#REF!=6,35,0)</f>
        <v>#REF!</v>
      </c>
      <c r="BJ65" s="25" t="e">
        <f>IF(#REF!=7,34,0)</f>
        <v>#REF!</v>
      </c>
      <c r="BK65" s="25" t="e">
        <f>IF(#REF!=8,33,0)</f>
        <v>#REF!</v>
      </c>
      <c r="BL65" s="25" t="e">
        <f>IF(#REF!=9,32,0)</f>
        <v>#REF!</v>
      </c>
      <c r="BM65" s="25" t="e">
        <f>IF(#REF!=10,31,0)</f>
        <v>#REF!</v>
      </c>
      <c r="BN65" s="25" t="e">
        <f>IF(#REF!=11,30,0)</f>
        <v>#REF!</v>
      </c>
      <c r="BO65" s="25" t="e">
        <f>IF(#REF!=12,29,0)</f>
        <v>#REF!</v>
      </c>
      <c r="BP65" s="25" t="e">
        <f>IF(#REF!=13,28,0)</f>
        <v>#REF!</v>
      </c>
      <c r="BQ65" s="25" t="e">
        <f>IF(#REF!=14,27,0)</f>
        <v>#REF!</v>
      </c>
      <c r="BR65" s="25" t="e">
        <f>IF(#REF!=15,26,0)</f>
        <v>#REF!</v>
      </c>
      <c r="BS65" s="25" t="e">
        <f>IF(#REF!=16,25,0)</f>
        <v>#REF!</v>
      </c>
      <c r="BT65" s="25" t="e">
        <f>IF(#REF!=17,24,0)</f>
        <v>#REF!</v>
      </c>
      <c r="BU65" s="25" t="e">
        <f>IF(#REF!=18,23,0)</f>
        <v>#REF!</v>
      </c>
      <c r="BV65" s="25" t="e">
        <f>IF(#REF!=19,22,0)</f>
        <v>#REF!</v>
      </c>
      <c r="BW65" s="25" t="e">
        <f>IF(#REF!=20,21,0)</f>
        <v>#REF!</v>
      </c>
      <c r="BX65" s="25" t="e">
        <f>IF(#REF!=21,20,0)</f>
        <v>#REF!</v>
      </c>
      <c r="BY65" s="25" t="e">
        <f>IF(#REF!=22,19,0)</f>
        <v>#REF!</v>
      </c>
      <c r="BZ65" s="25" t="e">
        <f>IF(#REF!=23,18,0)</f>
        <v>#REF!</v>
      </c>
      <c r="CA65" s="25" t="e">
        <f>IF(#REF!=24,17,0)</f>
        <v>#REF!</v>
      </c>
      <c r="CB65" s="25" t="e">
        <f>IF(#REF!=25,16,0)</f>
        <v>#REF!</v>
      </c>
      <c r="CC65" s="25" t="e">
        <f>IF(#REF!=26,15,0)</f>
        <v>#REF!</v>
      </c>
      <c r="CD65" s="25" t="e">
        <f>IF(#REF!=27,14,0)</f>
        <v>#REF!</v>
      </c>
      <c r="CE65" s="25" t="e">
        <f>IF(#REF!=28,13,0)</f>
        <v>#REF!</v>
      </c>
      <c r="CF65" s="25" t="e">
        <f>IF(#REF!=29,12,0)</f>
        <v>#REF!</v>
      </c>
      <c r="CG65" s="25" t="e">
        <f>IF(#REF!=30,11,0)</f>
        <v>#REF!</v>
      </c>
      <c r="CH65" s="25" t="e">
        <f>IF(#REF!=31,10,0)</f>
        <v>#REF!</v>
      </c>
      <c r="CI65" s="25" t="e">
        <f>IF(#REF!=32,9,0)</f>
        <v>#REF!</v>
      </c>
      <c r="CJ65" s="25" t="e">
        <f>IF(#REF!=33,8,0)</f>
        <v>#REF!</v>
      </c>
      <c r="CK65" s="25" t="e">
        <f>IF(#REF!=34,7,0)</f>
        <v>#REF!</v>
      </c>
      <c r="CL65" s="25" t="e">
        <f>IF(#REF!=35,6,0)</f>
        <v>#REF!</v>
      </c>
      <c r="CM65" s="25" t="e">
        <f>IF(#REF!=36,5,0)</f>
        <v>#REF!</v>
      </c>
      <c r="CN65" s="25" t="e">
        <f>IF(#REF!=37,4,0)</f>
        <v>#REF!</v>
      </c>
      <c r="CO65" s="25" t="e">
        <f>IF(#REF!=38,3,0)</f>
        <v>#REF!</v>
      </c>
      <c r="CP65" s="25" t="e">
        <f>IF(#REF!=39,2,0)</f>
        <v>#REF!</v>
      </c>
      <c r="CQ65" s="25" t="e">
        <f>IF(#REF!=40,1,0)</f>
        <v>#REF!</v>
      </c>
      <c r="CR65" s="25" t="e">
        <f>IF(#REF!&gt;20,0,0)</f>
        <v>#REF!</v>
      </c>
      <c r="CS65" s="25" t="e">
        <f>IF(#REF!="сх",0,0)</f>
        <v>#REF!</v>
      </c>
      <c r="CT65" s="25" t="e">
        <f>SUM(BD65:CS65)</f>
        <v>#REF!</v>
      </c>
      <c r="CU65" s="25" t="e">
        <f>IF(#REF!=1,45,0)</f>
        <v>#REF!</v>
      </c>
      <c r="CV65" s="25" t="e">
        <f>IF(#REF!=2,42,0)</f>
        <v>#REF!</v>
      </c>
      <c r="CW65" s="25" t="e">
        <f>IF(#REF!=3,40,0)</f>
        <v>#REF!</v>
      </c>
      <c r="CX65" s="25" t="e">
        <f>IF(#REF!=4,38,0)</f>
        <v>#REF!</v>
      </c>
      <c r="CY65" s="25" t="e">
        <f>IF(#REF!=5,36,0)</f>
        <v>#REF!</v>
      </c>
      <c r="CZ65" s="25" t="e">
        <f>IF(#REF!=6,35,0)</f>
        <v>#REF!</v>
      </c>
      <c r="DA65" s="25" t="e">
        <f>IF(#REF!=7,34,0)</f>
        <v>#REF!</v>
      </c>
      <c r="DB65" s="25" t="e">
        <f>IF(#REF!=8,33,0)</f>
        <v>#REF!</v>
      </c>
      <c r="DC65" s="25" t="e">
        <f>IF(#REF!=9,32,0)</f>
        <v>#REF!</v>
      </c>
      <c r="DD65" s="25" t="e">
        <f>IF(#REF!=10,31,0)</f>
        <v>#REF!</v>
      </c>
      <c r="DE65" s="25" t="e">
        <f>IF(#REF!=11,30,0)</f>
        <v>#REF!</v>
      </c>
      <c r="DF65" s="25" t="e">
        <f>IF(#REF!=12,29,0)</f>
        <v>#REF!</v>
      </c>
      <c r="DG65" s="25" t="e">
        <f>IF(#REF!=13,28,0)</f>
        <v>#REF!</v>
      </c>
      <c r="DH65" s="25" t="e">
        <f>IF(#REF!=14,27,0)</f>
        <v>#REF!</v>
      </c>
      <c r="DI65" s="25" t="e">
        <f>IF(#REF!=15,26,0)</f>
        <v>#REF!</v>
      </c>
      <c r="DJ65" s="25" t="e">
        <f>IF(#REF!=16,25,0)</f>
        <v>#REF!</v>
      </c>
      <c r="DK65" s="25" t="e">
        <f>IF(#REF!=17,24,0)</f>
        <v>#REF!</v>
      </c>
      <c r="DL65" s="25" t="e">
        <f>IF(#REF!=18,23,0)</f>
        <v>#REF!</v>
      </c>
      <c r="DM65" s="25" t="e">
        <f>IF(#REF!=19,22,0)</f>
        <v>#REF!</v>
      </c>
      <c r="DN65" s="25" t="e">
        <f>IF(#REF!=20,21,0)</f>
        <v>#REF!</v>
      </c>
      <c r="DO65" s="25" t="e">
        <f>IF(#REF!=21,20,0)</f>
        <v>#REF!</v>
      </c>
      <c r="DP65" s="25" t="e">
        <f>IF(#REF!=22,19,0)</f>
        <v>#REF!</v>
      </c>
      <c r="DQ65" s="25" t="e">
        <f>IF(#REF!=23,18,0)</f>
        <v>#REF!</v>
      </c>
      <c r="DR65" s="25" t="e">
        <f>IF(#REF!=24,17,0)</f>
        <v>#REF!</v>
      </c>
      <c r="DS65" s="25" t="e">
        <f>IF(#REF!=25,16,0)</f>
        <v>#REF!</v>
      </c>
      <c r="DT65" s="25" t="e">
        <f>IF(#REF!=26,15,0)</f>
        <v>#REF!</v>
      </c>
      <c r="DU65" s="25" t="e">
        <f>IF(#REF!=27,14,0)</f>
        <v>#REF!</v>
      </c>
      <c r="DV65" s="25" t="e">
        <f>IF(#REF!=28,13,0)</f>
        <v>#REF!</v>
      </c>
      <c r="DW65" s="25" t="e">
        <f>IF(#REF!=29,12,0)</f>
        <v>#REF!</v>
      </c>
      <c r="DX65" s="25" t="e">
        <f>IF(#REF!=30,11,0)</f>
        <v>#REF!</v>
      </c>
      <c r="DY65" s="25" t="e">
        <f>IF(#REF!=31,10,0)</f>
        <v>#REF!</v>
      </c>
      <c r="DZ65" s="25" t="e">
        <f>IF(#REF!=32,9,0)</f>
        <v>#REF!</v>
      </c>
      <c r="EA65" s="25" t="e">
        <f>IF(#REF!=33,8,0)</f>
        <v>#REF!</v>
      </c>
      <c r="EB65" s="25" t="e">
        <f>IF(#REF!=34,7,0)</f>
        <v>#REF!</v>
      </c>
      <c r="EC65" s="25" t="e">
        <f>IF(#REF!=35,6,0)</f>
        <v>#REF!</v>
      </c>
      <c r="ED65" s="25" t="e">
        <f>IF(#REF!=36,5,0)</f>
        <v>#REF!</v>
      </c>
      <c r="EE65" s="25" t="e">
        <f>IF(#REF!=37,4,0)</f>
        <v>#REF!</v>
      </c>
      <c r="EF65" s="25" t="e">
        <f>IF(#REF!=38,3,0)</f>
        <v>#REF!</v>
      </c>
      <c r="EG65" s="25" t="e">
        <f>IF(#REF!=39,2,0)</f>
        <v>#REF!</v>
      </c>
      <c r="EH65" s="25" t="e">
        <f>IF(#REF!=40,1,0)</f>
        <v>#REF!</v>
      </c>
      <c r="EI65" s="25" t="e">
        <f>IF(#REF!&gt;20,0,0)</f>
        <v>#REF!</v>
      </c>
      <c r="EJ65" s="25" t="e">
        <f>IF(#REF!="сх",0,0)</f>
        <v>#REF!</v>
      </c>
      <c r="EK65" s="25" t="e">
        <f>SUM(CU65:EJ65)</f>
        <v>#REF!</v>
      </c>
      <c r="EL65" s="25"/>
      <c r="EM65" s="25" t="e">
        <f>IF(#REF!="сх","ноль",IF(#REF!&gt;0,#REF!,"Ноль"))</f>
        <v>#REF!</v>
      </c>
      <c r="EN65" s="25" t="e">
        <f>IF(#REF!="сх","ноль",IF(#REF!&gt;0,#REF!,"Ноль"))</f>
        <v>#REF!</v>
      </c>
      <c r="EO65" s="25"/>
      <c r="EP65" s="25" t="e">
        <f>MIN(EM65,EN65)</f>
        <v>#REF!</v>
      </c>
      <c r="EQ65" s="25" t="e">
        <f>IF(F65=#REF!,IF(#REF!&lt;#REF!,#REF!,EU65),#REF!)</f>
        <v>#REF!</v>
      </c>
      <c r="ER65" s="25" t="e">
        <f>IF(F65=#REF!,IF(#REF!&lt;#REF!,0,1))</f>
        <v>#REF!</v>
      </c>
      <c r="ES65" s="25" t="e">
        <f>IF(AND(EP65&gt;=21,EP65&lt;&gt;0),EP65,IF(F65&lt;#REF!,"СТОП",EQ65+ER65))</f>
        <v>#REF!</v>
      </c>
      <c r="ET65" s="25"/>
      <c r="EU65" s="25">
        <v>15</v>
      </c>
      <c r="EV65" s="25">
        <v>16</v>
      </c>
      <c r="EW65" s="25"/>
      <c r="EX65" s="27" t="e">
        <f>IF(#REF!=1,25,0)</f>
        <v>#REF!</v>
      </c>
      <c r="EY65" s="27" t="e">
        <f>IF(#REF!=2,22,0)</f>
        <v>#REF!</v>
      </c>
      <c r="EZ65" s="27" t="e">
        <f>IF(#REF!=3,20,0)</f>
        <v>#REF!</v>
      </c>
      <c r="FA65" s="27" t="e">
        <f>IF(#REF!=4,18,0)</f>
        <v>#REF!</v>
      </c>
      <c r="FB65" s="27" t="e">
        <f>IF(#REF!=5,16,0)</f>
        <v>#REF!</v>
      </c>
      <c r="FC65" s="27" t="e">
        <f>IF(#REF!=6,15,0)</f>
        <v>#REF!</v>
      </c>
      <c r="FD65" s="27" t="e">
        <f>IF(#REF!=7,14,0)</f>
        <v>#REF!</v>
      </c>
      <c r="FE65" s="27" t="e">
        <f>IF(#REF!=8,13,0)</f>
        <v>#REF!</v>
      </c>
      <c r="FF65" s="27" t="e">
        <f>IF(#REF!=9,12,0)</f>
        <v>#REF!</v>
      </c>
      <c r="FG65" s="27" t="e">
        <f>IF(#REF!=10,11,0)</f>
        <v>#REF!</v>
      </c>
      <c r="FH65" s="27" t="e">
        <f>IF(#REF!=11,10,0)</f>
        <v>#REF!</v>
      </c>
      <c r="FI65" s="27" t="e">
        <f>IF(#REF!=12,9,0)</f>
        <v>#REF!</v>
      </c>
      <c r="FJ65" s="27" t="e">
        <f>IF(#REF!=13,8,0)</f>
        <v>#REF!</v>
      </c>
      <c r="FK65" s="27" t="e">
        <f>IF(#REF!=14,7,0)</f>
        <v>#REF!</v>
      </c>
      <c r="FL65" s="27" t="e">
        <f>IF(#REF!=15,6,0)</f>
        <v>#REF!</v>
      </c>
      <c r="FM65" s="27" t="e">
        <f>IF(#REF!=16,5,0)</f>
        <v>#REF!</v>
      </c>
      <c r="FN65" s="27" t="e">
        <f>IF(#REF!=17,4,0)</f>
        <v>#REF!</v>
      </c>
      <c r="FO65" s="27" t="e">
        <f>IF(#REF!=18,3,0)</f>
        <v>#REF!</v>
      </c>
      <c r="FP65" s="27" t="e">
        <f>IF(#REF!=19,2,0)</f>
        <v>#REF!</v>
      </c>
      <c r="FQ65" s="27" t="e">
        <f>IF(#REF!=20,1,0)</f>
        <v>#REF!</v>
      </c>
      <c r="FR65" s="27" t="e">
        <f>IF(#REF!&gt;20,0,0)</f>
        <v>#REF!</v>
      </c>
      <c r="FS65" s="27" t="e">
        <f>IF(#REF!="сх",0,0)</f>
        <v>#REF!</v>
      </c>
      <c r="FT65" s="27" t="e">
        <f>SUM(EX65:FS65)</f>
        <v>#REF!</v>
      </c>
      <c r="FU65" s="27" t="e">
        <f>IF(#REF!=1,25,0)</f>
        <v>#REF!</v>
      </c>
      <c r="FV65" s="27" t="e">
        <f>IF(#REF!=2,22,0)</f>
        <v>#REF!</v>
      </c>
      <c r="FW65" s="27" t="e">
        <f>IF(#REF!=3,20,0)</f>
        <v>#REF!</v>
      </c>
      <c r="FX65" s="27" t="e">
        <f>IF(#REF!=4,18,0)</f>
        <v>#REF!</v>
      </c>
      <c r="FY65" s="27" t="e">
        <f>IF(#REF!=5,16,0)</f>
        <v>#REF!</v>
      </c>
      <c r="FZ65" s="27" t="e">
        <f>IF(#REF!=6,15,0)</f>
        <v>#REF!</v>
      </c>
      <c r="GA65" s="27" t="e">
        <f>IF(#REF!=7,14,0)</f>
        <v>#REF!</v>
      </c>
      <c r="GB65" s="27" t="e">
        <f>IF(#REF!=8,13,0)</f>
        <v>#REF!</v>
      </c>
      <c r="GC65" s="27" t="e">
        <f>IF(#REF!=9,12,0)</f>
        <v>#REF!</v>
      </c>
      <c r="GD65" s="27" t="e">
        <f>IF(#REF!=10,11,0)</f>
        <v>#REF!</v>
      </c>
      <c r="GE65" s="27" t="e">
        <f>IF(#REF!=11,10,0)</f>
        <v>#REF!</v>
      </c>
      <c r="GF65" s="27" t="e">
        <f>IF(#REF!=12,9,0)</f>
        <v>#REF!</v>
      </c>
      <c r="GG65" s="27" t="e">
        <f>IF(#REF!=13,8,0)</f>
        <v>#REF!</v>
      </c>
      <c r="GH65" s="27" t="e">
        <f>IF(#REF!=14,7,0)</f>
        <v>#REF!</v>
      </c>
      <c r="GI65" s="27" t="e">
        <f>IF(#REF!=15,6,0)</f>
        <v>#REF!</v>
      </c>
      <c r="GJ65" s="27" t="e">
        <f>IF(#REF!=16,5,0)</f>
        <v>#REF!</v>
      </c>
      <c r="GK65" s="27" t="e">
        <f>IF(#REF!=17,4,0)</f>
        <v>#REF!</v>
      </c>
      <c r="GL65" s="27" t="e">
        <f>IF(#REF!=18,3,0)</f>
        <v>#REF!</v>
      </c>
      <c r="GM65" s="27" t="e">
        <f>IF(#REF!=19,2,0)</f>
        <v>#REF!</v>
      </c>
      <c r="GN65" s="27" t="e">
        <f>IF(#REF!=20,1,0)</f>
        <v>#REF!</v>
      </c>
      <c r="GO65" s="27" t="e">
        <f>IF(#REF!&gt;20,0,0)</f>
        <v>#REF!</v>
      </c>
      <c r="GP65" s="27" t="e">
        <f>IF(#REF!="сх",0,0)</f>
        <v>#REF!</v>
      </c>
      <c r="GQ65" s="27" t="e">
        <f>SUM(FU65:GP65)</f>
        <v>#REF!</v>
      </c>
      <c r="GR65" s="27" t="e">
        <f>IF(#REF!=1,100,0)</f>
        <v>#REF!</v>
      </c>
      <c r="GS65" s="27" t="e">
        <f>IF(#REF!=2,98,0)</f>
        <v>#REF!</v>
      </c>
      <c r="GT65" s="27" t="e">
        <f>IF(#REF!=3,95,0)</f>
        <v>#REF!</v>
      </c>
      <c r="GU65" s="27" t="e">
        <f>IF(#REF!=4,93,0)</f>
        <v>#REF!</v>
      </c>
      <c r="GV65" s="27" t="e">
        <f>IF(#REF!=5,90,0)</f>
        <v>#REF!</v>
      </c>
      <c r="GW65" s="27" t="e">
        <f>IF(#REF!=6,88,0)</f>
        <v>#REF!</v>
      </c>
      <c r="GX65" s="27" t="e">
        <f>IF(#REF!=7,85,0)</f>
        <v>#REF!</v>
      </c>
      <c r="GY65" s="27" t="e">
        <f>IF(#REF!=8,83,0)</f>
        <v>#REF!</v>
      </c>
      <c r="GZ65" s="27" t="e">
        <f>IF(#REF!=9,80,0)</f>
        <v>#REF!</v>
      </c>
      <c r="HA65" s="27" t="e">
        <f>IF(#REF!=10,78,0)</f>
        <v>#REF!</v>
      </c>
      <c r="HB65" s="27" t="e">
        <f>IF(#REF!=11,75,0)</f>
        <v>#REF!</v>
      </c>
      <c r="HC65" s="27" t="e">
        <f>IF(#REF!=12,73,0)</f>
        <v>#REF!</v>
      </c>
      <c r="HD65" s="27" t="e">
        <f>IF(#REF!=13,70,0)</f>
        <v>#REF!</v>
      </c>
      <c r="HE65" s="27" t="e">
        <f>IF(#REF!=14,68,0)</f>
        <v>#REF!</v>
      </c>
      <c r="HF65" s="27" t="e">
        <f>IF(#REF!=15,65,0)</f>
        <v>#REF!</v>
      </c>
      <c r="HG65" s="27" t="e">
        <f>IF(#REF!=16,63,0)</f>
        <v>#REF!</v>
      </c>
      <c r="HH65" s="27" t="e">
        <f>IF(#REF!=17,60,0)</f>
        <v>#REF!</v>
      </c>
      <c r="HI65" s="27" t="e">
        <f>IF(#REF!=18,58,0)</f>
        <v>#REF!</v>
      </c>
      <c r="HJ65" s="27" t="e">
        <f>IF(#REF!=19,55,0)</f>
        <v>#REF!</v>
      </c>
      <c r="HK65" s="27" t="e">
        <f>IF(#REF!=20,53,0)</f>
        <v>#REF!</v>
      </c>
      <c r="HL65" s="27" t="e">
        <f>IF(#REF!&gt;20,0,0)</f>
        <v>#REF!</v>
      </c>
      <c r="HM65" s="27" t="e">
        <f>IF(#REF!="сх",0,0)</f>
        <v>#REF!</v>
      </c>
      <c r="HN65" s="27" t="e">
        <f>SUM(GR65:HM65)</f>
        <v>#REF!</v>
      </c>
      <c r="HO65" s="27" t="e">
        <f>IF(#REF!=1,100,0)</f>
        <v>#REF!</v>
      </c>
      <c r="HP65" s="27" t="e">
        <f>IF(#REF!=2,98,0)</f>
        <v>#REF!</v>
      </c>
      <c r="HQ65" s="27" t="e">
        <f>IF(#REF!=3,95,0)</f>
        <v>#REF!</v>
      </c>
      <c r="HR65" s="27" t="e">
        <f>IF(#REF!=4,93,0)</f>
        <v>#REF!</v>
      </c>
      <c r="HS65" s="27" t="e">
        <f>IF(#REF!=5,90,0)</f>
        <v>#REF!</v>
      </c>
      <c r="HT65" s="27" t="e">
        <f>IF(#REF!=6,88,0)</f>
        <v>#REF!</v>
      </c>
      <c r="HU65" s="27" t="e">
        <f>IF(#REF!=7,85,0)</f>
        <v>#REF!</v>
      </c>
      <c r="HV65" s="27" t="e">
        <f>IF(#REF!=8,83,0)</f>
        <v>#REF!</v>
      </c>
      <c r="HW65" s="27" t="e">
        <f>IF(#REF!=9,80,0)</f>
        <v>#REF!</v>
      </c>
      <c r="HX65" s="27" t="e">
        <f>IF(#REF!=10,78,0)</f>
        <v>#REF!</v>
      </c>
      <c r="HY65" s="27" t="e">
        <f>IF(#REF!=11,75,0)</f>
        <v>#REF!</v>
      </c>
      <c r="HZ65" s="27" t="e">
        <f>IF(#REF!=12,73,0)</f>
        <v>#REF!</v>
      </c>
      <c r="IA65" s="27" t="e">
        <f>IF(#REF!=13,70,0)</f>
        <v>#REF!</v>
      </c>
      <c r="IB65" s="27" t="e">
        <f>IF(#REF!=14,68,0)</f>
        <v>#REF!</v>
      </c>
      <c r="IC65" s="27" t="e">
        <f>IF(#REF!=15,65,0)</f>
        <v>#REF!</v>
      </c>
      <c r="ID65" s="27" t="e">
        <f>IF(#REF!=16,63,0)</f>
        <v>#REF!</v>
      </c>
      <c r="IE65" s="27" t="e">
        <f>IF(#REF!=17,60,0)</f>
        <v>#REF!</v>
      </c>
      <c r="IF65" s="27" t="e">
        <f>IF(#REF!=18,58,0)</f>
        <v>#REF!</v>
      </c>
      <c r="IG65" s="27" t="e">
        <f>IF(#REF!=19,55,0)</f>
        <v>#REF!</v>
      </c>
      <c r="IH65" s="27" t="e">
        <f>IF(#REF!=20,53,0)</f>
        <v>#REF!</v>
      </c>
      <c r="II65" s="27" t="e">
        <f>IF(#REF!&gt;20,0,0)</f>
        <v>#REF!</v>
      </c>
      <c r="IJ65" s="27" t="e">
        <f>IF(#REF!="сх",0,0)</f>
        <v>#REF!</v>
      </c>
      <c r="IK65" s="27" t="e">
        <f>SUM(HO65:IJ65)</f>
        <v>#REF!</v>
      </c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</row>
    <row r="66" spans="1:256" s="3" customFormat="1" ht="15.75">
      <c r="A66" s="45"/>
      <c r="B66" s="54"/>
      <c r="C66" s="57"/>
      <c r="D66" s="45"/>
      <c r="E66" s="45"/>
      <c r="F66" s="45"/>
      <c r="G66" s="24"/>
      <c r="H66" s="25"/>
      <c r="I66" s="26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</row>
    <row r="67" spans="1:256" s="3" customFormat="1" ht="15.75">
      <c r="A67" s="45"/>
      <c r="B67" s="54"/>
      <c r="C67" s="57"/>
      <c r="D67" s="45"/>
      <c r="E67" s="45"/>
      <c r="F67" s="45"/>
      <c r="G67" s="24"/>
      <c r="H67" s="25"/>
      <c r="I67" s="26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1:256" s="3" customFormat="1" ht="16.5" thickBot="1">
      <c r="A68" s="46"/>
      <c r="B68" s="55"/>
      <c r="C68" s="58"/>
      <c r="D68" s="46"/>
      <c r="E68" s="46"/>
      <c r="F68" s="46"/>
      <c r="G68" s="24"/>
      <c r="H68" s="25"/>
      <c r="I68" s="26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</row>
    <row r="69" spans="1:256" s="3" customFormat="1" ht="15.75">
      <c r="A69" s="44">
        <v>9</v>
      </c>
      <c r="B69" s="53" t="s">
        <v>40</v>
      </c>
      <c r="C69" s="56" t="s">
        <v>41</v>
      </c>
      <c r="D69" s="44">
        <v>137</v>
      </c>
      <c r="E69" s="44">
        <v>148</v>
      </c>
      <c r="F69" s="44">
        <f>SUM(D69+E69)</f>
        <v>285</v>
      </c>
      <c r="G69" s="24" t="e">
        <f>#REF!+#REF!</f>
        <v>#REF!</v>
      </c>
      <c r="H69" s="25"/>
      <c r="I69" s="26"/>
      <c r="J69" s="25" t="e">
        <f>IF(#REF!=1,25,0)</f>
        <v>#REF!</v>
      </c>
      <c r="K69" s="25" t="e">
        <f>IF(#REF!=2,22,0)</f>
        <v>#REF!</v>
      </c>
      <c r="L69" s="25" t="e">
        <f>IF(#REF!=3,20,0)</f>
        <v>#REF!</v>
      </c>
      <c r="M69" s="25" t="e">
        <f>IF(#REF!=4,18,0)</f>
        <v>#REF!</v>
      </c>
      <c r="N69" s="25" t="e">
        <f>IF(#REF!=5,16,0)</f>
        <v>#REF!</v>
      </c>
      <c r="O69" s="25" t="e">
        <f>IF(#REF!=6,15,0)</f>
        <v>#REF!</v>
      </c>
      <c r="P69" s="25" t="e">
        <f>IF(#REF!=7,14,0)</f>
        <v>#REF!</v>
      </c>
      <c r="Q69" s="25" t="e">
        <f>IF(#REF!=8,13,0)</f>
        <v>#REF!</v>
      </c>
      <c r="R69" s="25" t="e">
        <f>IF(#REF!=9,12,0)</f>
        <v>#REF!</v>
      </c>
      <c r="S69" s="25" t="e">
        <f>IF(#REF!=10,11,0)</f>
        <v>#REF!</v>
      </c>
      <c r="T69" s="25" t="e">
        <f>IF(#REF!=11,10,0)</f>
        <v>#REF!</v>
      </c>
      <c r="U69" s="25" t="e">
        <f>IF(#REF!=12,9,0)</f>
        <v>#REF!</v>
      </c>
      <c r="V69" s="25" t="e">
        <f>IF(#REF!=13,8,0)</f>
        <v>#REF!</v>
      </c>
      <c r="W69" s="25" t="e">
        <f>IF(#REF!=14,7,0)</f>
        <v>#REF!</v>
      </c>
      <c r="X69" s="25" t="e">
        <f>IF(#REF!=15,6,0)</f>
        <v>#REF!</v>
      </c>
      <c r="Y69" s="25" t="e">
        <f>IF(#REF!=16,5,0)</f>
        <v>#REF!</v>
      </c>
      <c r="Z69" s="25" t="e">
        <f>IF(#REF!=17,4,0)</f>
        <v>#REF!</v>
      </c>
      <c r="AA69" s="25" t="e">
        <f>IF(#REF!=18,3,0)</f>
        <v>#REF!</v>
      </c>
      <c r="AB69" s="25" t="e">
        <f>IF(#REF!=19,2,0)</f>
        <v>#REF!</v>
      </c>
      <c r="AC69" s="25" t="e">
        <f>IF(#REF!=20,1,0)</f>
        <v>#REF!</v>
      </c>
      <c r="AD69" s="25" t="e">
        <f>IF(#REF!&gt;20,0,0)</f>
        <v>#REF!</v>
      </c>
      <c r="AE69" s="25" t="e">
        <f>IF(#REF!="сх",0,0)</f>
        <v>#REF!</v>
      </c>
      <c r="AF69" s="25" t="e">
        <f>SUM(J69:AD69)</f>
        <v>#REF!</v>
      </c>
      <c r="AG69" s="25" t="e">
        <f>IF(#REF!=1,25,0)</f>
        <v>#REF!</v>
      </c>
      <c r="AH69" s="25" t="e">
        <f>IF(#REF!=2,22,0)</f>
        <v>#REF!</v>
      </c>
      <c r="AI69" s="25" t="e">
        <f>IF(#REF!=3,20,0)</f>
        <v>#REF!</v>
      </c>
      <c r="AJ69" s="25" t="e">
        <f>IF(#REF!=4,18,0)</f>
        <v>#REF!</v>
      </c>
      <c r="AK69" s="25" t="e">
        <f>IF(#REF!=5,16,0)</f>
        <v>#REF!</v>
      </c>
      <c r="AL69" s="25" t="e">
        <f>IF(#REF!=6,15,0)</f>
        <v>#REF!</v>
      </c>
      <c r="AM69" s="25" t="e">
        <f>IF(#REF!=7,14,0)</f>
        <v>#REF!</v>
      </c>
      <c r="AN69" s="25" t="e">
        <f>IF(#REF!=8,13,0)</f>
        <v>#REF!</v>
      </c>
      <c r="AO69" s="25" t="e">
        <f>IF(#REF!=9,12,0)</f>
        <v>#REF!</v>
      </c>
      <c r="AP69" s="25" t="e">
        <f>IF(#REF!=10,11,0)</f>
        <v>#REF!</v>
      </c>
      <c r="AQ69" s="25" t="e">
        <f>IF(#REF!=11,10,0)</f>
        <v>#REF!</v>
      </c>
      <c r="AR69" s="25" t="e">
        <f>IF(#REF!=12,9,0)</f>
        <v>#REF!</v>
      </c>
      <c r="AS69" s="25" t="e">
        <f>IF(#REF!=13,8,0)</f>
        <v>#REF!</v>
      </c>
      <c r="AT69" s="25" t="e">
        <f>IF(#REF!=14,7,0)</f>
        <v>#REF!</v>
      </c>
      <c r="AU69" s="25" t="e">
        <f>IF(#REF!=15,6,0)</f>
        <v>#REF!</v>
      </c>
      <c r="AV69" s="25" t="e">
        <f>IF(#REF!=16,5,0)</f>
        <v>#REF!</v>
      </c>
      <c r="AW69" s="25" t="e">
        <f>IF(#REF!=17,4,0)</f>
        <v>#REF!</v>
      </c>
      <c r="AX69" s="25" t="e">
        <f>IF(#REF!=18,3,0)</f>
        <v>#REF!</v>
      </c>
      <c r="AY69" s="25" t="e">
        <f>IF(#REF!=19,2,0)</f>
        <v>#REF!</v>
      </c>
      <c r="AZ69" s="25" t="e">
        <f>IF(#REF!=20,1,0)</f>
        <v>#REF!</v>
      </c>
      <c r="BA69" s="25" t="e">
        <f>IF(#REF!&gt;20,0,0)</f>
        <v>#REF!</v>
      </c>
      <c r="BB69" s="25" t="e">
        <f>IF(#REF!="сх",0,0)</f>
        <v>#REF!</v>
      </c>
      <c r="BC69" s="25" t="e">
        <f>SUM(AG69:BA69)</f>
        <v>#REF!</v>
      </c>
      <c r="BD69" s="25" t="e">
        <f>IF(#REF!=1,45,0)</f>
        <v>#REF!</v>
      </c>
      <c r="BE69" s="25" t="e">
        <f>IF(#REF!=2,42,0)</f>
        <v>#REF!</v>
      </c>
      <c r="BF69" s="25" t="e">
        <f>IF(#REF!=3,40,0)</f>
        <v>#REF!</v>
      </c>
      <c r="BG69" s="25" t="e">
        <f>IF(#REF!=4,38,0)</f>
        <v>#REF!</v>
      </c>
      <c r="BH69" s="25" t="e">
        <f>IF(#REF!=5,36,0)</f>
        <v>#REF!</v>
      </c>
      <c r="BI69" s="25" t="e">
        <f>IF(#REF!=6,35,0)</f>
        <v>#REF!</v>
      </c>
      <c r="BJ69" s="25" t="e">
        <f>IF(#REF!=7,34,0)</f>
        <v>#REF!</v>
      </c>
      <c r="BK69" s="25" t="e">
        <f>IF(#REF!=8,33,0)</f>
        <v>#REF!</v>
      </c>
      <c r="BL69" s="25" t="e">
        <f>IF(#REF!=9,32,0)</f>
        <v>#REF!</v>
      </c>
      <c r="BM69" s="25" t="e">
        <f>IF(#REF!=10,31,0)</f>
        <v>#REF!</v>
      </c>
      <c r="BN69" s="25" t="e">
        <f>IF(#REF!=11,30,0)</f>
        <v>#REF!</v>
      </c>
      <c r="BO69" s="25" t="e">
        <f>IF(#REF!=12,29,0)</f>
        <v>#REF!</v>
      </c>
      <c r="BP69" s="25" t="e">
        <f>IF(#REF!=13,28,0)</f>
        <v>#REF!</v>
      </c>
      <c r="BQ69" s="25" t="e">
        <f>IF(#REF!=14,27,0)</f>
        <v>#REF!</v>
      </c>
      <c r="BR69" s="25" t="e">
        <f>IF(#REF!=15,26,0)</f>
        <v>#REF!</v>
      </c>
      <c r="BS69" s="25" t="e">
        <f>IF(#REF!=16,25,0)</f>
        <v>#REF!</v>
      </c>
      <c r="BT69" s="25" t="e">
        <f>IF(#REF!=17,24,0)</f>
        <v>#REF!</v>
      </c>
      <c r="BU69" s="25" t="e">
        <f>IF(#REF!=18,23,0)</f>
        <v>#REF!</v>
      </c>
      <c r="BV69" s="25" t="e">
        <f>IF(#REF!=19,22,0)</f>
        <v>#REF!</v>
      </c>
      <c r="BW69" s="25" t="e">
        <f>IF(#REF!=20,21,0)</f>
        <v>#REF!</v>
      </c>
      <c r="BX69" s="25" t="e">
        <f>IF(#REF!=21,20,0)</f>
        <v>#REF!</v>
      </c>
      <c r="BY69" s="25" t="e">
        <f>IF(#REF!=22,19,0)</f>
        <v>#REF!</v>
      </c>
      <c r="BZ69" s="25" t="e">
        <f>IF(#REF!=23,18,0)</f>
        <v>#REF!</v>
      </c>
      <c r="CA69" s="25" t="e">
        <f>IF(#REF!=24,17,0)</f>
        <v>#REF!</v>
      </c>
      <c r="CB69" s="25" t="e">
        <f>IF(#REF!=25,16,0)</f>
        <v>#REF!</v>
      </c>
      <c r="CC69" s="25" t="e">
        <f>IF(#REF!=26,15,0)</f>
        <v>#REF!</v>
      </c>
      <c r="CD69" s="25" t="e">
        <f>IF(#REF!=27,14,0)</f>
        <v>#REF!</v>
      </c>
      <c r="CE69" s="25" t="e">
        <f>IF(#REF!=28,13,0)</f>
        <v>#REF!</v>
      </c>
      <c r="CF69" s="25" t="e">
        <f>IF(#REF!=29,12,0)</f>
        <v>#REF!</v>
      </c>
      <c r="CG69" s="25" t="e">
        <f>IF(#REF!=30,11,0)</f>
        <v>#REF!</v>
      </c>
      <c r="CH69" s="25" t="e">
        <f>IF(#REF!=31,10,0)</f>
        <v>#REF!</v>
      </c>
      <c r="CI69" s="25" t="e">
        <f>IF(#REF!=32,9,0)</f>
        <v>#REF!</v>
      </c>
      <c r="CJ69" s="25" t="e">
        <f>IF(#REF!=33,8,0)</f>
        <v>#REF!</v>
      </c>
      <c r="CK69" s="25" t="e">
        <f>IF(#REF!=34,7,0)</f>
        <v>#REF!</v>
      </c>
      <c r="CL69" s="25" t="e">
        <f>IF(#REF!=35,6,0)</f>
        <v>#REF!</v>
      </c>
      <c r="CM69" s="25" t="e">
        <f>IF(#REF!=36,5,0)</f>
        <v>#REF!</v>
      </c>
      <c r="CN69" s="25" t="e">
        <f>IF(#REF!=37,4,0)</f>
        <v>#REF!</v>
      </c>
      <c r="CO69" s="25" t="e">
        <f>IF(#REF!=38,3,0)</f>
        <v>#REF!</v>
      </c>
      <c r="CP69" s="25" t="e">
        <f>IF(#REF!=39,2,0)</f>
        <v>#REF!</v>
      </c>
      <c r="CQ69" s="25" t="e">
        <f>IF(#REF!=40,1,0)</f>
        <v>#REF!</v>
      </c>
      <c r="CR69" s="25" t="e">
        <f>IF(#REF!&gt;20,0,0)</f>
        <v>#REF!</v>
      </c>
      <c r="CS69" s="25" t="e">
        <f>IF(#REF!="сх",0,0)</f>
        <v>#REF!</v>
      </c>
      <c r="CT69" s="25" t="e">
        <f>SUM(BD69:CS69)</f>
        <v>#REF!</v>
      </c>
      <c r="CU69" s="25" t="e">
        <f>IF(#REF!=1,45,0)</f>
        <v>#REF!</v>
      </c>
      <c r="CV69" s="25" t="e">
        <f>IF(#REF!=2,42,0)</f>
        <v>#REF!</v>
      </c>
      <c r="CW69" s="25" t="e">
        <f>IF(#REF!=3,40,0)</f>
        <v>#REF!</v>
      </c>
      <c r="CX69" s="25" t="e">
        <f>IF(#REF!=4,38,0)</f>
        <v>#REF!</v>
      </c>
      <c r="CY69" s="25" t="e">
        <f>IF(#REF!=5,36,0)</f>
        <v>#REF!</v>
      </c>
      <c r="CZ69" s="25" t="e">
        <f>IF(#REF!=6,35,0)</f>
        <v>#REF!</v>
      </c>
      <c r="DA69" s="25" t="e">
        <f>IF(#REF!=7,34,0)</f>
        <v>#REF!</v>
      </c>
      <c r="DB69" s="25" t="e">
        <f>IF(#REF!=8,33,0)</f>
        <v>#REF!</v>
      </c>
      <c r="DC69" s="25" t="e">
        <f>IF(#REF!=9,32,0)</f>
        <v>#REF!</v>
      </c>
      <c r="DD69" s="25" t="e">
        <f>IF(#REF!=10,31,0)</f>
        <v>#REF!</v>
      </c>
      <c r="DE69" s="25" t="e">
        <f>IF(#REF!=11,30,0)</f>
        <v>#REF!</v>
      </c>
      <c r="DF69" s="25" t="e">
        <f>IF(#REF!=12,29,0)</f>
        <v>#REF!</v>
      </c>
      <c r="DG69" s="25" t="e">
        <f>IF(#REF!=13,28,0)</f>
        <v>#REF!</v>
      </c>
      <c r="DH69" s="25" t="e">
        <f>IF(#REF!=14,27,0)</f>
        <v>#REF!</v>
      </c>
      <c r="DI69" s="25" t="e">
        <f>IF(#REF!=15,26,0)</f>
        <v>#REF!</v>
      </c>
      <c r="DJ69" s="25" t="e">
        <f>IF(#REF!=16,25,0)</f>
        <v>#REF!</v>
      </c>
      <c r="DK69" s="25" t="e">
        <f>IF(#REF!=17,24,0)</f>
        <v>#REF!</v>
      </c>
      <c r="DL69" s="25" t="e">
        <f>IF(#REF!=18,23,0)</f>
        <v>#REF!</v>
      </c>
      <c r="DM69" s="25" t="e">
        <f>IF(#REF!=19,22,0)</f>
        <v>#REF!</v>
      </c>
      <c r="DN69" s="25" t="e">
        <f>IF(#REF!=20,21,0)</f>
        <v>#REF!</v>
      </c>
      <c r="DO69" s="25" t="e">
        <f>IF(#REF!=21,20,0)</f>
        <v>#REF!</v>
      </c>
      <c r="DP69" s="25" t="e">
        <f>IF(#REF!=22,19,0)</f>
        <v>#REF!</v>
      </c>
      <c r="DQ69" s="25" t="e">
        <f>IF(#REF!=23,18,0)</f>
        <v>#REF!</v>
      </c>
      <c r="DR69" s="25" t="e">
        <f>IF(#REF!=24,17,0)</f>
        <v>#REF!</v>
      </c>
      <c r="DS69" s="25" t="e">
        <f>IF(#REF!=25,16,0)</f>
        <v>#REF!</v>
      </c>
      <c r="DT69" s="25" t="e">
        <f>IF(#REF!=26,15,0)</f>
        <v>#REF!</v>
      </c>
      <c r="DU69" s="25" t="e">
        <f>IF(#REF!=27,14,0)</f>
        <v>#REF!</v>
      </c>
      <c r="DV69" s="25" t="e">
        <f>IF(#REF!=28,13,0)</f>
        <v>#REF!</v>
      </c>
      <c r="DW69" s="25" t="e">
        <f>IF(#REF!=29,12,0)</f>
        <v>#REF!</v>
      </c>
      <c r="DX69" s="25" t="e">
        <f>IF(#REF!=30,11,0)</f>
        <v>#REF!</v>
      </c>
      <c r="DY69" s="25" t="e">
        <f>IF(#REF!=31,10,0)</f>
        <v>#REF!</v>
      </c>
      <c r="DZ69" s="25" t="e">
        <f>IF(#REF!=32,9,0)</f>
        <v>#REF!</v>
      </c>
      <c r="EA69" s="25" t="e">
        <f>IF(#REF!=33,8,0)</f>
        <v>#REF!</v>
      </c>
      <c r="EB69" s="25" t="e">
        <f>IF(#REF!=34,7,0)</f>
        <v>#REF!</v>
      </c>
      <c r="EC69" s="25" t="e">
        <f>IF(#REF!=35,6,0)</f>
        <v>#REF!</v>
      </c>
      <c r="ED69" s="25" t="e">
        <f>IF(#REF!=36,5,0)</f>
        <v>#REF!</v>
      </c>
      <c r="EE69" s="25" t="e">
        <f>IF(#REF!=37,4,0)</f>
        <v>#REF!</v>
      </c>
      <c r="EF69" s="25" t="e">
        <f>IF(#REF!=38,3,0)</f>
        <v>#REF!</v>
      </c>
      <c r="EG69" s="25" t="e">
        <f>IF(#REF!=39,2,0)</f>
        <v>#REF!</v>
      </c>
      <c r="EH69" s="25" t="e">
        <f>IF(#REF!=40,1,0)</f>
        <v>#REF!</v>
      </c>
      <c r="EI69" s="25" t="e">
        <f>IF(#REF!&gt;20,0,0)</f>
        <v>#REF!</v>
      </c>
      <c r="EJ69" s="25" t="e">
        <f>IF(#REF!="сх",0,0)</f>
        <v>#REF!</v>
      </c>
      <c r="EK69" s="25" t="e">
        <f>SUM(CU69:EJ69)</f>
        <v>#REF!</v>
      </c>
      <c r="EL69" s="25"/>
      <c r="EM69" s="25" t="e">
        <f>IF(#REF!="сх","ноль",IF(#REF!&gt;0,#REF!,"Ноль"))</f>
        <v>#REF!</v>
      </c>
      <c r="EN69" s="25" t="e">
        <f>IF(#REF!="сх","ноль",IF(#REF!&gt;0,#REF!,"Ноль"))</f>
        <v>#REF!</v>
      </c>
      <c r="EO69" s="25"/>
      <c r="EP69" s="25" t="e">
        <f>MIN(EM69,EN69)</f>
        <v>#REF!</v>
      </c>
      <c r="EQ69" s="25" t="e">
        <f>IF(F69=#REF!,IF(#REF!&lt;#REF!,#REF!,EU69),#REF!)</f>
        <v>#REF!</v>
      </c>
      <c r="ER69" s="25" t="e">
        <f>IF(F69=#REF!,IF(#REF!&lt;#REF!,0,1))</f>
        <v>#REF!</v>
      </c>
      <c r="ES69" s="25" t="e">
        <f>IF(AND(EP69&gt;=21,EP69&lt;&gt;0),EP69,IF(F69&lt;#REF!,"СТОП",EQ69+ER69))</f>
        <v>#REF!</v>
      </c>
      <c r="ET69" s="25"/>
      <c r="EU69" s="25">
        <v>15</v>
      </c>
      <c r="EV69" s="25">
        <v>16</v>
      </c>
      <c r="EW69" s="25"/>
      <c r="EX69" s="27" t="e">
        <f>IF(#REF!=1,25,0)</f>
        <v>#REF!</v>
      </c>
      <c r="EY69" s="27" t="e">
        <f>IF(#REF!=2,22,0)</f>
        <v>#REF!</v>
      </c>
      <c r="EZ69" s="27" t="e">
        <f>IF(#REF!=3,20,0)</f>
        <v>#REF!</v>
      </c>
      <c r="FA69" s="27" t="e">
        <f>IF(#REF!=4,18,0)</f>
        <v>#REF!</v>
      </c>
      <c r="FB69" s="27" t="e">
        <f>IF(#REF!=5,16,0)</f>
        <v>#REF!</v>
      </c>
      <c r="FC69" s="27" t="e">
        <f>IF(#REF!=6,15,0)</f>
        <v>#REF!</v>
      </c>
      <c r="FD69" s="27" t="e">
        <f>IF(#REF!=7,14,0)</f>
        <v>#REF!</v>
      </c>
      <c r="FE69" s="27" t="e">
        <f>IF(#REF!=8,13,0)</f>
        <v>#REF!</v>
      </c>
      <c r="FF69" s="27" t="e">
        <f>IF(#REF!=9,12,0)</f>
        <v>#REF!</v>
      </c>
      <c r="FG69" s="27" t="e">
        <f>IF(#REF!=10,11,0)</f>
        <v>#REF!</v>
      </c>
      <c r="FH69" s="27" t="e">
        <f>IF(#REF!=11,10,0)</f>
        <v>#REF!</v>
      </c>
      <c r="FI69" s="27" t="e">
        <f>IF(#REF!=12,9,0)</f>
        <v>#REF!</v>
      </c>
      <c r="FJ69" s="27" t="e">
        <f>IF(#REF!=13,8,0)</f>
        <v>#REF!</v>
      </c>
      <c r="FK69" s="27" t="e">
        <f>IF(#REF!=14,7,0)</f>
        <v>#REF!</v>
      </c>
      <c r="FL69" s="27" t="e">
        <f>IF(#REF!=15,6,0)</f>
        <v>#REF!</v>
      </c>
      <c r="FM69" s="27" t="e">
        <f>IF(#REF!=16,5,0)</f>
        <v>#REF!</v>
      </c>
      <c r="FN69" s="27" t="e">
        <f>IF(#REF!=17,4,0)</f>
        <v>#REF!</v>
      </c>
      <c r="FO69" s="27" t="e">
        <f>IF(#REF!=18,3,0)</f>
        <v>#REF!</v>
      </c>
      <c r="FP69" s="27" t="e">
        <f>IF(#REF!=19,2,0)</f>
        <v>#REF!</v>
      </c>
      <c r="FQ69" s="27" t="e">
        <f>IF(#REF!=20,1,0)</f>
        <v>#REF!</v>
      </c>
      <c r="FR69" s="27" t="e">
        <f>IF(#REF!&gt;20,0,0)</f>
        <v>#REF!</v>
      </c>
      <c r="FS69" s="27" t="e">
        <f>IF(#REF!="сх",0,0)</f>
        <v>#REF!</v>
      </c>
      <c r="FT69" s="27" t="e">
        <f>SUM(EX69:FS69)</f>
        <v>#REF!</v>
      </c>
      <c r="FU69" s="27" t="e">
        <f>IF(#REF!=1,25,0)</f>
        <v>#REF!</v>
      </c>
      <c r="FV69" s="27" t="e">
        <f>IF(#REF!=2,22,0)</f>
        <v>#REF!</v>
      </c>
      <c r="FW69" s="27" t="e">
        <f>IF(#REF!=3,20,0)</f>
        <v>#REF!</v>
      </c>
      <c r="FX69" s="27" t="e">
        <f>IF(#REF!=4,18,0)</f>
        <v>#REF!</v>
      </c>
      <c r="FY69" s="27" t="e">
        <f>IF(#REF!=5,16,0)</f>
        <v>#REF!</v>
      </c>
      <c r="FZ69" s="27" t="e">
        <f>IF(#REF!=6,15,0)</f>
        <v>#REF!</v>
      </c>
      <c r="GA69" s="27" t="e">
        <f>IF(#REF!=7,14,0)</f>
        <v>#REF!</v>
      </c>
      <c r="GB69" s="27" t="e">
        <f>IF(#REF!=8,13,0)</f>
        <v>#REF!</v>
      </c>
      <c r="GC69" s="27" t="e">
        <f>IF(#REF!=9,12,0)</f>
        <v>#REF!</v>
      </c>
      <c r="GD69" s="27" t="e">
        <f>IF(#REF!=10,11,0)</f>
        <v>#REF!</v>
      </c>
      <c r="GE69" s="27" t="e">
        <f>IF(#REF!=11,10,0)</f>
        <v>#REF!</v>
      </c>
      <c r="GF69" s="27" t="e">
        <f>IF(#REF!=12,9,0)</f>
        <v>#REF!</v>
      </c>
      <c r="GG69" s="27" t="e">
        <f>IF(#REF!=13,8,0)</f>
        <v>#REF!</v>
      </c>
      <c r="GH69" s="27" t="e">
        <f>IF(#REF!=14,7,0)</f>
        <v>#REF!</v>
      </c>
      <c r="GI69" s="27" t="e">
        <f>IF(#REF!=15,6,0)</f>
        <v>#REF!</v>
      </c>
      <c r="GJ69" s="27" t="e">
        <f>IF(#REF!=16,5,0)</f>
        <v>#REF!</v>
      </c>
      <c r="GK69" s="27" t="e">
        <f>IF(#REF!=17,4,0)</f>
        <v>#REF!</v>
      </c>
      <c r="GL69" s="27" t="e">
        <f>IF(#REF!=18,3,0)</f>
        <v>#REF!</v>
      </c>
      <c r="GM69" s="27" t="e">
        <f>IF(#REF!=19,2,0)</f>
        <v>#REF!</v>
      </c>
      <c r="GN69" s="27" t="e">
        <f>IF(#REF!=20,1,0)</f>
        <v>#REF!</v>
      </c>
      <c r="GO69" s="27" t="e">
        <f>IF(#REF!&gt;20,0,0)</f>
        <v>#REF!</v>
      </c>
      <c r="GP69" s="27" t="e">
        <f>IF(#REF!="сх",0,0)</f>
        <v>#REF!</v>
      </c>
      <c r="GQ69" s="27" t="e">
        <f>SUM(FU69:GP69)</f>
        <v>#REF!</v>
      </c>
      <c r="GR69" s="27" t="e">
        <f>IF(#REF!=1,100,0)</f>
        <v>#REF!</v>
      </c>
      <c r="GS69" s="27" t="e">
        <f>IF(#REF!=2,98,0)</f>
        <v>#REF!</v>
      </c>
      <c r="GT69" s="27" t="e">
        <f>IF(#REF!=3,95,0)</f>
        <v>#REF!</v>
      </c>
      <c r="GU69" s="27" t="e">
        <f>IF(#REF!=4,93,0)</f>
        <v>#REF!</v>
      </c>
      <c r="GV69" s="27" t="e">
        <f>IF(#REF!=5,90,0)</f>
        <v>#REF!</v>
      </c>
      <c r="GW69" s="27" t="e">
        <f>IF(#REF!=6,88,0)</f>
        <v>#REF!</v>
      </c>
      <c r="GX69" s="27" t="e">
        <f>IF(#REF!=7,85,0)</f>
        <v>#REF!</v>
      </c>
      <c r="GY69" s="27" t="e">
        <f>IF(#REF!=8,83,0)</f>
        <v>#REF!</v>
      </c>
      <c r="GZ69" s="27" t="e">
        <f>IF(#REF!=9,80,0)</f>
        <v>#REF!</v>
      </c>
      <c r="HA69" s="27" t="e">
        <f>IF(#REF!=10,78,0)</f>
        <v>#REF!</v>
      </c>
      <c r="HB69" s="27" t="e">
        <f>IF(#REF!=11,75,0)</f>
        <v>#REF!</v>
      </c>
      <c r="HC69" s="27" t="e">
        <f>IF(#REF!=12,73,0)</f>
        <v>#REF!</v>
      </c>
      <c r="HD69" s="27" t="e">
        <f>IF(#REF!=13,70,0)</f>
        <v>#REF!</v>
      </c>
      <c r="HE69" s="27" t="e">
        <f>IF(#REF!=14,68,0)</f>
        <v>#REF!</v>
      </c>
      <c r="HF69" s="27" t="e">
        <f>IF(#REF!=15,65,0)</f>
        <v>#REF!</v>
      </c>
      <c r="HG69" s="27" t="e">
        <f>IF(#REF!=16,63,0)</f>
        <v>#REF!</v>
      </c>
      <c r="HH69" s="27" t="e">
        <f>IF(#REF!=17,60,0)</f>
        <v>#REF!</v>
      </c>
      <c r="HI69" s="27" t="e">
        <f>IF(#REF!=18,58,0)</f>
        <v>#REF!</v>
      </c>
      <c r="HJ69" s="27" t="e">
        <f>IF(#REF!=19,55,0)</f>
        <v>#REF!</v>
      </c>
      <c r="HK69" s="27" t="e">
        <f>IF(#REF!=20,53,0)</f>
        <v>#REF!</v>
      </c>
      <c r="HL69" s="27" t="e">
        <f>IF(#REF!&gt;20,0,0)</f>
        <v>#REF!</v>
      </c>
      <c r="HM69" s="27" t="e">
        <f>IF(#REF!="сх",0,0)</f>
        <v>#REF!</v>
      </c>
      <c r="HN69" s="27" t="e">
        <f>SUM(GR69:HM69)</f>
        <v>#REF!</v>
      </c>
      <c r="HO69" s="27" t="e">
        <f>IF(#REF!=1,100,0)</f>
        <v>#REF!</v>
      </c>
      <c r="HP69" s="27" t="e">
        <f>IF(#REF!=2,98,0)</f>
        <v>#REF!</v>
      </c>
      <c r="HQ69" s="27" t="e">
        <f>IF(#REF!=3,95,0)</f>
        <v>#REF!</v>
      </c>
      <c r="HR69" s="27" t="e">
        <f>IF(#REF!=4,93,0)</f>
        <v>#REF!</v>
      </c>
      <c r="HS69" s="27" t="e">
        <f>IF(#REF!=5,90,0)</f>
        <v>#REF!</v>
      </c>
      <c r="HT69" s="27" t="e">
        <f>IF(#REF!=6,88,0)</f>
        <v>#REF!</v>
      </c>
      <c r="HU69" s="27" t="e">
        <f>IF(#REF!=7,85,0)</f>
        <v>#REF!</v>
      </c>
      <c r="HV69" s="27" t="e">
        <f>IF(#REF!=8,83,0)</f>
        <v>#REF!</v>
      </c>
      <c r="HW69" s="27" t="e">
        <f>IF(#REF!=9,80,0)</f>
        <v>#REF!</v>
      </c>
      <c r="HX69" s="27" t="e">
        <f>IF(#REF!=10,78,0)</f>
        <v>#REF!</v>
      </c>
      <c r="HY69" s="27" t="e">
        <f>IF(#REF!=11,75,0)</f>
        <v>#REF!</v>
      </c>
      <c r="HZ69" s="27" t="e">
        <f>IF(#REF!=12,73,0)</f>
        <v>#REF!</v>
      </c>
      <c r="IA69" s="27" t="e">
        <f>IF(#REF!=13,70,0)</f>
        <v>#REF!</v>
      </c>
      <c r="IB69" s="27" t="e">
        <f>IF(#REF!=14,68,0)</f>
        <v>#REF!</v>
      </c>
      <c r="IC69" s="27" t="e">
        <f>IF(#REF!=15,65,0)</f>
        <v>#REF!</v>
      </c>
      <c r="ID69" s="27" t="e">
        <f>IF(#REF!=16,63,0)</f>
        <v>#REF!</v>
      </c>
      <c r="IE69" s="27" t="e">
        <f>IF(#REF!=17,60,0)</f>
        <v>#REF!</v>
      </c>
      <c r="IF69" s="27" t="e">
        <f>IF(#REF!=18,58,0)</f>
        <v>#REF!</v>
      </c>
      <c r="IG69" s="27" t="e">
        <f>IF(#REF!=19,55,0)</f>
        <v>#REF!</v>
      </c>
      <c r="IH69" s="27" t="e">
        <f>IF(#REF!=20,53,0)</f>
        <v>#REF!</v>
      </c>
      <c r="II69" s="27" t="e">
        <f>IF(#REF!&gt;20,0,0)</f>
        <v>#REF!</v>
      </c>
      <c r="IJ69" s="27" t="e">
        <f>IF(#REF!="сх",0,0)</f>
        <v>#REF!</v>
      </c>
      <c r="IK69" s="27" t="e">
        <f>SUM(HO69:IJ69)</f>
        <v>#REF!</v>
      </c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</row>
    <row r="70" spans="1:256" s="3" customFormat="1" ht="15.75">
      <c r="A70" s="45"/>
      <c r="B70" s="54"/>
      <c r="C70" s="57"/>
      <c r="D70" s="45"/>
      <c r="E70" s="45"/>
      <c r="F70" s="45"/>
      <c r="G70" s="24"/>
      <c r="H70" s="25"/>
      <c r="I70" s="26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</row>
    <row r="71" spans="1:256" s="3" customFormat="1" ht="15.75">
      <c r="A71" s="45"/>
      <c r="B71" s="54"/>
      <c r="C71" s="57"/>
      <c r="D71" s="45"/>
      <c r="E71" s="45"/>
      <c r="F71" s="45"/>
      <c r="G71" s="24"/>
      <c r="H71" s="25"/>
      <c r="I71" s="26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</row>
    <row r="72" spans="1:256" s="3" customFormat="1" ht="15.75">
      <c r="A72" s="45"/>
      <c r="B72" s="54"/>
      <c r="C72" s="57"/>
      <c r="D72" s="45"/>
      <c r="E72" s="45"/>
      <c r="F72" s="45"/>
      <c r="G72" s="24"/>
      <c r="H72" s="25"/>
      <c r="I72" s="26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</row>
    <row r="73" spans="1:256" s="3" customFormat="1" ht="16.5" thickBot="1">
      <c r="A73" s="46"/>
      <c r="B73" s="55"/>
      <c r="C73" s="58"/>
      <c r="D73" s="46"/>
      <c r="E73" s="46"/>
      <c r="F73" s="46"/>
      <c r="G73" s="24"/>
      <c r="H73" s="25"/>
      <c r="I73" s="26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</row>
    <row r="74" spans="1:256" ht="18" customHeight="1">
      <c r="A74" s="28"/>
      <c r="B74" s="28"/>
      <c r="C74" s="28"/>
      <c r="D74" s="28"/>
      <c r="E74" s="28"/>
      <c r="F74" s="28"/>
      <c r="G74" s="8"/>
      <c r="H74" s="7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7"/>
      <c r="DS74" s="7"/>
      <c r="DT74" s="7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9"/>
      <c r="EM74" s="9"/>
      <c r="EN74" s="9"/>
      <c r="EO74" s="9"/>
      <c r="EP74" s="9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4" s="30" customFormat="1" ht="43.5">
      <c r="A75" s="38" t="s">
        <v>18</v>
      </c>
      <c r="B75" s="38"/>
      <c r="C75" s="38"/>
      <c r="D75" s="40"/>
      <c r="E75" s="40"/>
      <c r="F75" s="40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40"/>
      <c r="DQ75" s="40"/>
      <c r="DR75" s="40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41"/>
      <c r="EK75" s="41"/>
      <c r="EL75" s="41"/>
      <c r="EM75" s="41"/>
      <c r="EN75" s="41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29"/>
    </row>
    <row r="76" spans="1:254" s="30" customFormat="1" ht="43.5">
      <c r="A76" s="38" t="s">
        <v>26</v>
      </c>
      <c r="B76" s="38"/>
      <c r="C76" s="38"/>
      <c r="D76" s="40"/>
      <c r="E76" s="40"/>
      <c r="F76" s="40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40"/>
      <c r="DQ76" s="40"/>
      <c r="DR76" s="40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41"/>
      <c r="EK76" s="41"/>
      <c r="EL76" s="41"/>
      <c r="EM76" s="41"/>
      <c r="EN76" s="41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29"/>
    </row>
    <row r="77" spans="1:254" s="30" customFormat="1" ht="6" customHeight="1">
      <c r="A77" s="38"/>
      <c r="B77" s="38"/>
      <c r="C77" s="38"/>
      <c r="D77" s="40"/>
      <c r="E77" s="40"/>
      <c r="F77" s="40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40"/>
      <c r="DQ77" s="40"/>
      <c r="DR77" s="40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41"/>
      <c r="EK77" s="41"/>
      <c r="EL77" s="41"/>
      <c r="EM77" s="41"/>
      <c r="EN77" s="41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29"/>
    </row>
    <row r="78" spans="1:254" s="30" customFormat="1" ht="43.5">
      <c r="A78" s="38" t="s">
        <v>23</v>
      </c>
      <c r="B78" s="38"/>
      <c r="C78" s="38"/>
      <c r="D78" s="40"/>
      <c r="E78" s="40"/>
      <c r="F78" s="40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40"/>
      <c r="DQ78" s="40"/>
      <c r="DR78" s="40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41"/>
      <c r="EK78" s="41"/>
      <c r="EL78" s="41"/>
      <c r="EM78" s="41"/>
      <c r="EN78" s="41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29"/>
    </row>
    <row r="79" spans="1:254" s="30" customFormat="1" ht="43.5">
      <c r="A79" s="42" t="s">
        <v>24</v>
      </c>
      <c r="B79" s="42"/>
      <c r="C79" s="42"/>
      <c r="D79" s="40"/>
      <c r="E79" s="40"/>
      <c r="F79" s="40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40"/>
      <c r="DQ79" s="40"/>
      <c r="DR79" s="40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41"/>
      <c r="EK79" s="41"/>
      <c r="EL79" s="41"/>
      <c r="EM79" s="41"/>
      <c r="EN79" s="41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29"/>
    </row>
    <row r="80" spans="1:256" s="30" customFormat="1" ht="43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29"/>
      <c r="O80" s="32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32"/>
      <c r="DZ80" s="32"/>
      <c r="EA80" s="32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33"/>
      <c r="ET80" s="33"/>
      <c r="EU80" s="33"/>
      <c r="EV80" s="33"/>
      <c r="EW80" s="33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  <c r="IV80" s="29"/>
    </row>
    <row r="81" spans="1:256" s="30" customFormat="1" ht="43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29"/>
      <c r="O81" s="32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32"/>
      <c r="DZ81" s="32"/>
      <c r="EA81" s="32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33"/>
      <c r="ET81" s="33"/>
      <c r="EU81" s="33"/>
      <c r="EV81" s="33"/>
      <c r="EW81" s="33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  <c r="IV81" s="29"/>
    </row>
    <row r="82" spans="1:256" s="30" customFormat="1" ht="43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29"/>
      <c r="O82" s="32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32"/>
      <c r="DZ82" s="32"/>
      <c r="EA82" s="32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33"/>
      <c r="ET82" s="33"/>
      <c r="EU82" s="33"/>
      <c r="EV82" s="33"/>
      <c r="EW82" s="33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</row>
    <row r="83" spans="1:256" s="30" customFormat="1" ht="43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29"/>
      <c r="O83" s="32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32"/>
      <c r="DZ83" s="32"/>
      <c r="EA83" s="32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33"/>
      <c r="ET83" s="33"/>
      <c r="EU83" s="33"/>
      <c r="EV83" s="33"/>
      <c r="EW83" s="33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  <c r="IV83" s="29"/>
    </row>
    <row r="84" spans="1:256" s="30" customFormat="1" ht="43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29"/>
      <c r="O84" s="32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32"/>
      <c r="DZ84" s="32"/>
      <c r="EA84" s="32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33"/>
      <c r="ET84" s="33"/>
      <c r="EU84" s="33"/>
      <c r="EV84" s="33"/>
      <c r="EW84" s="33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  <c r="IV84" s="29"/>
    </row>
    <row r="85" spans="1:256" s="30" customFormat="1" ht="43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29"/>
      <c r="O85" s="32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32"/>
      <c r="DZ85" s="32"/>
      <c r="EA85" s="32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33"/>
      <c r="ET85" s="33"/>
      <c r="EU85" s="33"/>
      <c r="EV85" s="33"/>
      <c r="EW85" s="33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  <c r="IV85" s="29"/>
    </row>
    <row r="86" spans="1:256" s="30" customFormat="1" ht="43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29"/>
      <c r="O86" s="32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32"/>
      <c r="DZ86" s="32"/>
      <c r="EA86" s="32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33"/>
      <c r="ET86" s="33"/>
      <c r="EU86" s="33"/>
      <c r="EV86" s="33"/>
      <c r="EW86" s="33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  <c r="IU86" s="29"/>
      <c r="IV86" s="29"/>
    </row>
    <row r="87" spans="1:256" s="30" customFormat="1" ht="43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29"/>
      <c r="O87" s="32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32"/>
      <c r="DZ87" s="32"/>
      <c r="EA87" s="32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33"/>
      <c r="ET87" s="33"/>
      <c r="EU87" s="33"/>
      <c r="EV87" s="33"/>
      <c r="EW87" s="33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  <c r="IT87" s="29"/>
      <c r="IU87" s="29"/>
      <c r="IV87" s="29"/>
    </row>
    <row r="88" spans="1:153" s="30" customFormat="1" ht="43.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O88" s="35"/>
      <c r="DY88" s="35"/>
      <c r="DZ88" s="35"/>
      <c r="EA88" s="35"/>
      <c r="ES88" s="36"/>
      <c r="ET88" s="36"/>
      <c r="EU88" s="36"/>
      <c r="EV88" s="36"/>
      <c r="EW88" s="36"/>
    </row>
    <row r="89" spans="1:153" s="30" customFormat="1" ht="43.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O89" s="35"/>
      <c r="DY89" s="35"/>
      <c r="DZ89" s="35"/>
      <c r="EA89" s="35"/>
      <c r="ES89" s="36"/>
      <c r="ET89" s="36"/>
      <c r="EU89" s="36"/>
      <c r="EV89" s="36"/>
      <c r="EW89" s="36"/>
    </row>
    <row r="90" spans="1:153" s="30" customFormat="1" ht="43.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O90" s="35"/>
      <c r="DY90" s="35"/>
      <c r="DZ90" s="35"/>
      <c r="EA90" s="35"/>
      <c r="ES90" s="36"/>
      <c r="ET90" s="36"/>
      <c r="EU90" s="36"/>
      <c r="EV90" s="36"/>
      <c r="EW90" s="36"/>
    </row>
    <row r="91" spans="1:153" s="30" customFormat="1" ht="43.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O91" s="35"/>
      <c r="DY91" s="35"/>
      <c r="DZ91" s="35"/>
      <c r="EA91" s="35"/>
      <c r="ES91" s="36"/>
      <c r="ET91" s="36"/>
      <c r="EU91" s="36"/>
      <c r="EV91" s="36"/>
      <c r="EW91" s="36"/>
    </row>
    <row r="92" spans="1:153" s="30" customFormat="1" ht="43.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O92" s="35"/>
      <c r="DY92" s="35"/>
      <c r="DZ92" s="35"/>
      <c r="EA92" s="35"/>
      <c r="ES92" s="36"/>
      <c r="ET92" s="36"/>
      <c r="EU92" s="36"/>
      <c r="EV92" s="36"/>
      <c r="EW92" s="36"/>
    </row>
    <row r="93" spans="1:153" s="30" customFormat="1" ht="43.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O93" s="35"/>
      <c r="DY93" s="35"/>
      <c r="DZ93" s="35"/>
      <c r="EA93" s="35"/>
      <c r="ES93" s="36"/>
      <c r="ET93" s="36"/>
      <c r="EU93" s="36"/>
      <c r="EV93" s="36"/>
      <c r="EW93" s="36"/>
    </row>
    <row r="94" spans="1:153" s="30" customFormat="1" ht="43.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O94" s="35"/>
      <c r="DY94" s="35"/>
      <c r="DZ94" s="35"/>
      <c r="EA94" s="35"/>
      <c r="ES94" s="36"/>
      <c r="ET94" s="36"/>
      <c r="EU94" s="36"/>
      <c r="EV94" s="36"/>
      <c r="EW94" s="36"/>
    </row>
    <row r="95" spans="1:153" s="30" customFormat="1" ht="43.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O95" s="35"/>
      <c r="DY95" s="35"/>
      <c r="DZ95" s="35"/>
      <c r="EA95" s="35"/>
      <c r="ES95" s="36"/>
      <c r="ET95" s="36"/>
      <c r="EU95" s="36"/>
      <c r="EV95" s="36"/>
      <c r="EW95" s="36"/>
    </row>
    <row r="96" spans="1:153" s="30" customFormat="1" ht="43.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O96" s="35"/>
      <c r="DY96" s="35"/>
      <c r="DZ96" s="35"/>
      <c r="EA96" s="35"/>
      <c r="ES96" s="36"/>
      <c r="ET96" s="36"/>
      <c r="EU96" s="36"/>
      <c r="EV96" s="36"/>
      <c r="EW96" s="36"/>
    </row>
    <row r="97" spans="1:153" s="30" customFormat="1" ht="43.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O97" s="35"/>
      <c r="DY97" s="35"/>
      <c r="DZ97" s="35"/>
      <c r="EA97" s="35"/>
      <c r="ES97" s="36"/>
      <c r="ET97" s="36"/>
      <c r="EU97" s="36"/>
      <c r="EV97" s="36"/>
      <c r="EW97" s="36"/>
    </row>
    <row r="98" spans="1:153" s="30" customFormat="1" ht="43.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O98" s="35"/>
      <c r="DY98" s="35"/>
      <c r="DZ98" s="35"/>
      <c r="EA98" s="35"/>
      <c r="ES98" s="36"/>
      <c r="ET98" s="36"/>
      <c r="EU98" s="36"/>
      <c r="EV98" s="36"/>
      <c r="EW98" s="36"/>
    </row>
    <row r="99" spans="1:256" ht="12.75">
      <c r="A99" s="28"/>
      <c r="B99" s="28"/>
      <c r="C99" s="28"/>
      <c r="D99" s="28"/>
      <c r="E99" s="28"/>
      <c r="F99" s="28"/>
      <c r="G99" s="8"/>
      <c r="H99" s="7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7"/>
      <c r="DS99" s="7"/>
      <c r="DT99" s="7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9"/>
      <c r="EM99" s="9"/>
      <c r="EN99" s="9"/>
      <c r="EO99" s="9"/>
      <c r="EP99" s="9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ht="12.75">
      <c r="A100" s="28"/>
      <c r="B100" s="28"/>
      <c r="C100" s="28"/>
      <c r="D100" s="28"/>
      <c r="E100" s="28"/>
      <c r="F100" s="28"/>
      <c r="G100" s="8"/>
      <c r="H100" s="7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7"/>
      <c r="DS100" s="7"/>
      <c r="DT100" s="7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9"/>
      <c r="EM100" s="9"/>
      <c r="EN100" s="9"/>
      <c r="EO100" s="9"/>
      <c r="EP100" s="9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ht="12.75">
      <c r="A101" s="28"/>
      <c r="B101" s="28"/>
      <c r="C101" s="28"/>
      <c r="D101" s="28"/>
      <c r="E101" s="28"/>
      <c r="F101" s="28"/>
      <c r="G101" s="8"/>
      <c r="H101" s="7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7"/>
      <c r="DS101" s="7"/>
      <c r="DT101" s="7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9"/>
      <c r="EM101" s="9"/>
      <c r="EN101" s="9"/>
      <c r="EO101" s="9"/>
      <c r="EP101" s="9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ht="12.75">
      <c r="A102" s="28"/>
      <c r="B102" s="28"/>
      <c r="C102" s="28"/>
      <c r="D102" s="28"/>
      <c r="E102" s="28"/>
      <c r="F102" s="28"/>
      <c r="G102" s="8"/>
      <c r="H102" s="7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7"/>
      <c r="DS102" s="7"/>
      <c r="DT102" s="7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9"/>
      <c r="EM102" s="9"/>
      <c r="EN102" s="9"/>
      <c r="EO102" s="9"/>
      <c r="EP102" s="9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ht="12.75">
      <c r="A103" s="28"/>
      <c r="B103" s="28"/>
      <c r="C103" s="28"/>
      <c r="D103" s="28"/>
      <c r="E103" s="28"/>
      <c r="F103" s="28"/>
      <c r="G103" s="8"/>
      <c r="H103" s="7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7"/>
      <c r="DS103" s="7"/>
      <c r="DT103" s="7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9"/>
      <c r="EM103" s="9"/>
      <c r="EN103" s="9"/>
      <c r="EO103" s="9"/>
      <c r="EP103" s="9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ht="12.75">
      <c r="A104" s="28"/>
      <c r="B104" s="28"/>
      <c r="C104" s="28"/>
      <c r="D104" s="28"/>
      <c r="E104" s="28"/>
      <c r="F104" s="28"/>
      <c r="G104" s="8"/>
      <c r="H104" s="7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7"/>
      <c r="DS104" s="7"/>
      <c r="DT104" s="7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9"/>
      <c r="EM104" s="9"/>
      <c r="EN104" s="9"/>
      <c r="EO104" s="9"/>
      <c r="EP104" s="9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</sheetData>
  <sheetProtection formatCells="0" formatColumns="0" formatRows="0" insertColumns="0" insertRows="0" insertHyperlinks="0" deleteColumns="0" deleteRows="0" autoFilter="0" pivotTables="0"/>
  <mergeCells count="66">
    <mergeCell ref="A10:A20"/>
    <mergeCell ref="B10:B20"/>
    <mergeCell ref="C10:C20"/>
    <mergeCell ref="F10:F20"/>
    <mergeCell ref="B21:B31"/>
    <mergeCell ref="C21:C31"/>
    <mergeCell ref="F21:F31"/>
    <mergeCell ref="A52:A59"/>
    <mergeCell ref="B52:B59"/>
    <mergeCell ref="C52:C59"/>
    <mergeCell ref="B45:B51"/>
    <mergeCell ref="C45:C51"/>
    <mergeCell ref="F45:F51"/>
    <mergeCell ref="A32:A38"/>
    <mergeCell ref="G7:G9"/>
    <mergeCell ref="A65:A68"/>
    <mergeCell ref="B65:B68"/>
    <mergeCell ref="C65:C68"/>
    <mergeCell ref="F65:F68"/>
    <mergeCell ref="A7:A9"/>
    <mergeCell ref="B7:B9"/>
    <mergeCell ref="C7:C9"/>
    <mergeCell ref="F7:F9"/>
    <mergeCell ref="A45:A51"/>
    <mergeCell ref="F52:F59"/>
    <mergeCell ref="A21:A31"/>
    <mergeCell ref="G1:G4"/>
    <mergeCell ref="A2:F2"/>
    <mergeCell ref="A3:F3"/>
    <mergeCell ref="A4:F4"/>
    <mergeCell ref="A5:F5"/>
    <mergeCell ref="B32:B38"/>
    <mergeCell ref="C32:C38"/>
    <mergeCell ref="F32:F38"/>
    <mergeCell ref="E60:E64"/>
    <mergeCell ref="E69:E73"/>
    <mergeCell ref="A39:A44"/>
    <mergeCell ref="B39:B44"/>
    <mergeCell ref="C39:C44"/>
    <mergeCell ref="F39:F44"/>
    <mergeCell ref="A60:A64"/>
    <mergeCell ref="B60:B64"/>
    <mergeCell ref="C60:C64"/>
    <mergeCell ref="F60:F64"/>
    <mergeCell ref="E21:E31"/>
    <mergeCell ref="E10:E20"/>
    <mergeCell ref="E52:E59"/>
    <mergeCell ref="E32:E38"/>
    <mergeCell ref="E39:E44"/>
    <mergeCell ref="E45:E51"/>
    <mergeCell ref="D69:D73"/>
    <mergeCell ref="D65:D68"/>
    <mergeCell ref="A69:A73"/>
    <mergeCell ref="B69:B73"/>
    <mergeCell ref="C69:C73"/>
    <mergeCell ref="F69:F73"/>
    <mergeCell ref="E65:E68"/>
    <mergeCell ref="D7:D9"/>
    <mergeCell ref="D21:D31"/>
    <mergeCell ref="D10:D20"/>
    <mergeCell ref="D52:D59"/>
    <mergeCell ref="D32:D38"/>
    <mergeCell ref="D39:D44"/>
    <mergeCell ref="D45:D51"/>
    <mergeCell ref="D60:D64"/>
    <mergeCell ref="E7:E9"/>
  </mergeCells>
  <printOptions horizontalCentered="1"/>
  <pageMargins left="0.6299212598425197" right="0.2362204724409449" top="0.15748031496062992" bottom="0.35433070866141736" header="0.5118110236220472" footer="0.5118110236220472"/>
  <pageSetup fitToHeight="2" fitToWidth="1" horizontalDpi="300" verticalDpi="3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komersant</cp:lastModifiedBy>
  <cp:lastPrinted>2015-08-30T16:03:02Z</cp:lastPrinted>
  <dcterms:created xsi:type="dcterms:W3CDTF">1996-10-08T23:32:33Z</dcterms:created>
  <dcterms:modified xsi:type="dcterms:W3CDTF">2015-08-31T09:36:24Z</dcterms:modified>
  <cp:category/>
  <cp:version/>
  <cp:contentType/>
  <cp:contentStatus/>
</cp:coreProperties>
</file>